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00182 Daybreak\Documents\Construction\V5P6\"/>
    </mc:Choice>
  </mc:AlternateContent>
  <bookViews>
    <workbookView xWindow="-15" yWindow="45" windowWidth="7005" windowHeight="8295" activeTab="1"/>
  </bookViews>
  <sheets>
    <sheet name="V5P6" sheetId="3" r:id="rId1"/>
    <sheet name="QTO ITEMS" sheetId="5" r:id="rId2"/>
  </sheets>
  <definedNames>
    <definedName name="_xlnm.Print_Area" localSheetId="0">V5P6!$B$1:$J$245</definedName>
    <definedName name="_xlnm.Print_Titles" localSheetId="0">V5P6!$1:$1</definedName>
  </definedNames>
  <calcPr calcId="162913"/>
</workbook>
</file>

<file path=xl/calcChain.xml><?xml version="1.0" encoding="utf-8"?>
<calcChain xmlns="http://schemas.openxmlformats.org/spreadsheetml/2006/main">
  <c r="F114" i="3" l="1"/>
  <c r="E114" i="3"/>
  <c r="D114" i="3"/>
  <c r="F230" i="3" l="1"/>
  <c r="E230" i="3"/>
  <c r="D230" i="3"/>
  <c r="F185" i="3" l="1"/>
  <c r="F186" i="3"/>
  <c r="F187" i="3"/>
  <c r="F188" i="3"/>
  <c r="F189" i="3"/>
  <c r="F190" i="3"/>
  <c r="F191" i="3"/>
  <c r="F192" i="3"/>
  <c r="F193" i="3"/>
  <c r="E185" i="3"/>
  <c r="E186" i="3"/>
  <c r="E187" i="3"/>
  <c r="E188" i="3"/>
  <c r="E189" i="3"/>
  <c r="E190" i="3"/>
  <c r="E191" i="3"/>
  <c r="E192" i="3"/>
  <c r="E193" i="3"/>
  <c r="D185" i="3"/>
  <c r="D186" i="3"/>
  <c r="D187" i="3"/>
  <c r="D188" i="3"/>
  <c r="D189" i="3"/>
  <c r="D190" i="3"/>
  <c r="D191" i="3"/>
  <c r="D192" i="3"/>
  <c r="D193" i="3"/>
  <c r="F167" i="3"/>
  <c r="E167" i="3"/>
  <c r="D167" i="3"/>
  <c r="F118" i="3"/>
  <c r="F119" i="3"/>
  <c r="F120" i="3"/>
  <c r="F121" i="3"/>
  <c r="F122" i="3"/>
  <c r="F123" i="3"/>
  <c r="F124" i="3"/>
  <c r="F125" i="3"/>
  <c r="F126" i="3"/>
  <c r="F127" i="3"/>
  <c r="F128" i="3"/>
  <c r="F129" i="3"/>
  <c r="F130" i="3"/>
  <c r="F131" i="3"/>
  <c r="F132" i="3"/>
  <c r="F133" i="3"/>
  <c r="F134" i="3"/>
  <c r="F135" i="3"/>
  <c r="F136" i="3"/>
  <c r="F137" i="3"/>
  <c r="F138" i="3"/>
  <c r="F139" i="3"/>
  <c r="F140" i="3"/>
  <c r="F141" i="3"/>
  <c r="E118" i="3"/>
  <c r="E119" i="3"/>
  <c r="E120" i="3"/>
  <c r="E121" i="3"/>
  <c r="E122" i="3"/>
  <c r="E123" i="3"/>
  <c r="E124" i="3"/>
  <c r="E125" i="3"/>
  <c r="E126" i="3"/>
  <c r="E127" i="3"/>
  <c r="E128" i="3"/>
  <c r="E129" i="3"/>
  <c r="E130" i="3"/>
  <c r="E131" i="3"/>
  <c r="E132" i="3"/>
  <c r="E133" i="3"/>
  <c r="E134" i="3"/>
  <c r="E135" i="3"/>
  <c r="E136" i="3"/>
  <c r="E137" i="3"/>
  <c r="E138" i="3"/>
  <c r="E139" i="3"/>
  <c r="E140" i="3"/>
  <c r="E141" i="3"/>
  <c r="D141" i="3"/>
  <c r="D118" i="3"/>
  <c r="D119" i="3"/>
  <c r="D120" i="3"/>
  <c r="D121" i="3"/>
  <c r="D122" i="3"/>
  <c r="D123" i="3"/>
  <c r="D124" i="3"/>
  <c r="D125" i="3"/>
  <c r="D126" i="3"/>
  <c r="D127" i="3"/>
  <c r="D128" i="3"/>
  <c r="D129" i="3"/>
  <c r="D130" i="3"/>
  <c r="D131" i="3"/>
  <c r="D132" i="3"/>
  <c r="D133" i="3"/>
  <c r="D134" i="3"/>
  <c r="D135" i="3"/>
  <c r="D136" i="3"/>
  <c r="D137" i="3"/>
  <c r="D138" i="3"/>
  <c r="D139" i="3"/>
  <c r="D140" i="3"/>
  <c r="F110" i="3"/>
  <c r="F111" i="3"/>
  <c r="F112" i="3"/>
  <c r="F113" i="3"/>
  <c r="E110" i="3"/>
  <c r="E111" i="3"/>
  <c r="E112" i="3"/>
  <c r="E113" i="3"/>
  <c r="D110" i="3"/>
  <c r="D111" i="3"/>
  <c r="D112" i="3"/>
  <c r="D113" i="3"/>
  <c r="F87" i="3"/>
  <c r="F88" i="3"/>
  <c r="F89" i="3"/>
  <c r="F90" i="3"/>
  <c r="F91" i="3"/>
  <c r="F92" i="3"/>
  <c r="F93" i="3"/>
  <c r="F94" i="3"/>
  <c r="F95" i="3"/>
  <c r="F96" i="3"/>
  <c r="E87" i="3"/>
  <c r="E88" i="3"/>
  <c r="E89" i="3"/>
  <c r="E90" i="3"/>
  <c r="E91" i="3"/>
  <c r="E92" i="3"/>
  <c r="E93" i="3"/>
  <c r="E94" i="3"/>
  <c r="E95" i="3"/>
  <c r="E96" i="3"/>
  <c r="D87" i="3"/>
  <c r="D88" i="3"/>
  <c r="D89" i="3"/>
  <c r="D90" i="3"/>
  <c r="D91" i="3"/>
  <c r="D92" i="3"/>
  <c r="D93" i="3"/>
  <c r="D94" i="3"/>
  <c r="D95" i="3"/>
  <c r="D96"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F234" i="3" l="1"/>
  <c r="F235" i="3"/>
  <c r="F236" i="3"/>
  <c r="F237" i="3"/>
  <c r="F238" i="3"/>
  <c r="F239" i="3"/>
  <c r="E234" i="3"/>
  <c r="E235" i="3"/>
  <c r="E236" i="3"/>
  <c r="E237" i="3"/>
  <c r="E238" i="3"/>
  <c r="E239" i="3"/>
  <c r="E233" i="3"/>
  <c r="D234" i="3"/>
  <c r="D235" i="3"/>
  <c r="D236" i="3"/>
  <c r="D237" i="3"/>
  <c r="D238" i="3"/>
  <c r="D239" i="3"/>
  <c r="D233" i="3"/>
  <c r="F233" i="3" l="1"/>
  <c r="F226" i="3"/>
  <c r="F227" i="3"/>
  <c r="F228" i="3"/>
  <c r="F229" i="3"/>
  <c r="F225" i="3"/>
  <c r="E226" i="3"/>
  <c r="E227" i="3"/>
  <c r="E228" i="3"/>
  <c r="E229" i="3"/>
  <c r="E225" i="3"/>
  <c r="D226" i="3"/>
  <c r="D227" i="3"/>
  <c r="D228" i="3"/>
  <c r="D229" i="3"/>
  <c r="D225" i="3"/>
  <c r="F218" i="3"/>
  <c r="F219" i="3"/>
  <c r="F220" i="3"/>
  <c r="F221" i="3"/>
  <c r="F222" i="3"/>
  <c r="F217" i="3"/>
  <c r="E218" i="3"/>
  <c r="E219" i="3"/>
  <c r="E220" i="3"/>
  <c r="E221" i="3"/>
  <c r="E222" i="3"/>
  <c r="E217" i="3"/>
  <c r="D218" i="3"/>
  <c r="D219" i="3"/>
  <c r="D220" i="3"/>
  <c r="D221" i="3"/>
  <c r="D222" i="3"/>
  <c r="D217" i="3"/>
  <c r="F197" i="3"/>
  <c r="F198" i="3"/>
  <c r="F199" i="3"/>
  <c r="F200" i="3"/>
  <c r="F201" i="3"/>
  <c r="F202" i="3"/>
  <c r="F203" i="3"/>
  <c r="F204" i="3"/>
  <c r="F205" i="3"/>
  <c r="F206" i="3"/>
  <c r="F207" i="3"/>
  <c r="F208" i="3"/>
  <c r="F209" i="3"/>
  <c r="F210" i="3"/>
  <c r="F211" i="3"/>
  <c r="F212" i="3"/>
  <c r="F213" i="3"/>
  <c r="F214" i="3"/>
  <c r="F196" i="3"/>
  <c r="E197" i="3"/>
  <c r="E198" i="3"/>
  <c r="E199" i="3"/>
  <c r="E200" i="3"/>
  <c r="E201" i="3"/>
  <c r="E202" i="3"/>
  <c r="E203" i="3"/>
  <c r="E204" i="3"/>
  <c r="E205" i="3"/>
  <c r="E206" i="3"/>
  <c r="E207" i="3"/>
  <c r="E208" i="3"/>
  <c r="E209" i="3"/>
  <c r="E210" i="3"/>
  <c r="E211" i="3"/>
  <c r="E212" i="3"/>
  <c r="E213" i="3"/>
  <c r="E214" i="3"/>
  <c r="E196" i="3"/>
  <c r="D197" i="3"/>
  <c r="D198" i="3"/>
  <c r="D199" i="3"/>
  <c r="D200" i="3"/>
  <c r="D201" i="3"/>
  <c r="D202" i="3"/>
  <c r="D203" i="3"/>
  <c r="D204" i="3"/>
  <c r="D205" i="3"/>
  <c r="D206" i="3"/>
  <c r="D207" i="3"/>
  <c r="D208" i="3"/>
  <c r="D209" i="3"/>
  <c r="D210" i="3"/>
  <c r="D211" i="3"/>
  <c r="D212" i="3"/>
  <c r="D213" i="3"/>
  <c r="D214" i="3"/>
  <c r="D196" i="3"/>
  <c r="F184" i="3"/>
  <c r="E184" i="3"/>
  <c r="D184" i="3"/>
  <c r="F175" i="3"/>
  <c r="F176" i="3"/>
  <c r="F177" i="3"/>
  <c r="F178" i="3"/>
  <c r="F179" i="3"/>
  <c r="F180" i="3"/>
  <c r="F181" i="3"/>
  <c r="F182" i="3"/>
  <c r="F173" i="3"/>
  <c r="E175" i="3"/>
  <c r="E177" i="3"/>
  <c r="E178" i="3"/>
  <c r="E179" i="3"/>
  <c r="E180" i="3"/>
  <c r="E181" i="3"/>
  <c r="E182" i="3"/>
  <c r="E173" i="3"/>
  <c r="D175" i="3"/>
  <c r="D176" i="3"/>
  <c r="D177" i="3"/>
  <c r="D178" i="3"/>
  <c r="D179" i="3"/>
  <c r="D180" i="3"/>
  <c r="D181" i="3"/>
  <c r="D182" i="3"/>
  <c r="D173" i="3"/>
  <c r="D145" i="3"/>
  <c r="D146" i="3"/>
  <c r="D147" i="3"/>
  <c r="D148" i="3"/>
  <c r="D149" i="3"/>
  <c r="D150" i="3"/>
  <c r="D151" i="3"/>
  <c r="D152" i="3"/>
  <c r="D153" i="3"/>
  <c r="D155" i="3"/>
  <c r="D156" i="3"/>
  <c r="D157" i="3"/>
  <c r="D158" i="3"/>
  <c r="D159" i="3"/>
  <c r="D160" i="3"/>
  <c r="D161" i="3"/>
  <c r="D162" i="3"/>
  <c r="D163" i="3"/>
  <c r="D164" i="3"/>
  <c r="D165" i="3"/>
  <c r="D166" i="3"/>
  <c r="D168" i="3"/>
  <c r="D144" i="3"/>
  <c r="F145" i="3"/>
  <c r="F146" i="3"/>
  <c r="F147" i="3"/>
  <c r="F148" i="3"/>
  <c r="F149" i="3"/>
  <c r="F150" i="3"/>
  <c r="F151" i="3"/>
  <c r="F152" i="3"/>
  <c r="F153" i="3"/>
  <c r="F155" i="3"/>
  <c r="F156" i="3"/>
  <c r="F157" i="3"/>
  <c r="F158" i="3"/>
  <c r="F159" i="3"/>
  <c r="F160" i="3"/>
  <c r="F161" i="3"/>
  <c r="F162" i="3"/>
  <c r="F163" i="3"/>
  <c r="F164" i="3"/>
  <c r="F165" i="3"/>
  <c r="F166" i="3"/>
  <c r="F168" i="3"/>
  <c r="E145" i="3"/>
  <c r="E146" i="3"/>
  <c r="E147" i="3"/>
  <c r="E148" i="3"/>
  <c r="E149" i="3"/>
  <c r="E150" i="3"/>
  <c r="E151" i="3"/>
  <c r="E152" i="3"/>
  <c r="E155" i="3"/>
  <c r="E157" i="3"/>
  <c r="E158" i="3"/>
  <c r="E159" i="3"/>
  <c r="E160" i="3"/>
  <c r="E161" i="3"/>
  <c r="E162" i="3"/>
  <c r="E163" i="3"/>
  <c r="E164" i="3"/>
  <c r="E165" i="3"/>
  <c r="E166" i="3"/>
  <c r="E168" i="3"/>
  <c r="F144" i="3"/>
  <c r="E144" i="3"/>
  <c r="F117" i="3"/>
  <c r="E117" i="3"/>
  <c r="F100" i="3"/>
  <c r="F101" i="3"/>
  <c r="F102" i="3"/>
  <c r="F103" i="3"/>
  <c r="F104" i="3"/>
  <c r="F105" i="3"/>
  <c r="F106" i="3"/>
  <c r="F107" i="3"/>
  <c r="F108" i="3"/>
  <c r="F109" i="3"/>
  <c r="F99" i="3"/>
  <c r="E100" i="3"/>
  <c r="E101" i="3"/>
  <c r="E102" i="3"/>
  <c r="E103" i="3"/>
  <c r="E104" i="3"/>
  <c r="E105" i="3"/>
  <c r="E106" i="3"/>
  <c r="E107" i="3"/>
  <c r="E108" i="3"/>
  <c r="E109" i="3"/>
  <c r="E99" i="3"/>
  <c r="F48" i="3"/>
  <c r="F49" i="3"/>
  <c r="F50" i="3"/>
  <c r="F51" i="3"/>
  <c r="F52" i="3"/>
  <c r="F53" i="3"/>
  <c r="F54" i="3"/>
  <c r="F47" i="3"/>
  <c r="E48" i="3"/>
  <c r="E49" i="3"/>
  <c r="E50" i="3"/>
  <c r="E51" i="3"/>
  <c r="E52" i="3"/>
  <c r="E53" i="3"/>
  <c r="E54" i="3"/>
  <c r="E47" i="3"/>
  <c r="D48" i="3"/>
  <c r="D49" i="3"/>
  <c r="D50" i="3"/>
  <c r="D51" i="3"/>
  <c r="D52" i="3"/>
  <c r="D53" i="3"/>
  <c r="D54" i="3"/>
  <c r="D55" i="3"/>
  <c r="D47" i="3"/>
  <c r="F32" i="3"/>
  <c r="F33" i="3"/>
  <c r="F34" i="3"/>
  <c r="F35" i="3"/>
  <c r="F36" i="3"/>
  <c r="F37" i="3"/>
  <c r="F38" i="3"/>
  <c r="F39" i="3"/>
  <c r="F40" i="3"/>
  <c r="F41" i="3"/>
  <c r="F42" i="3"/>
  <c r="F43" i="3"/>
  <c r="F44" i="3"/>
  <c r="E32" i="3"/>
  <c r="E33" i="3"/>
  <c r="E34" i="3"/>
  <c r="E35" i="3"/>
  <c r="E36" i="3"/>
  <c r="E37" i="3"/>
  <c r="E38" i="3"/>
  <c r="E39" i="3"/>
  <c r="E40" i="3"/>
  <c r="E41" i="3"/>
  <c r="E42" i="3"/>
  <c r="E43" i="3"/>
  <c r="E44" i="3"/>
  <c r="D32" i="3"/>
  <c r="D33" i="3"/>
  <c r="D34" i="3"/>
  <c r="D35" i="3"/>
  <c r="D36" i="3"/>
  <c r="D37" i="3"/>
  <c r="D38" i="3"/>
  <c r="D39" i="3"/>
  <c r="D40" i="3"/>
  <c r="D41" i="3"/>
  <c r="D42" i="3"/>
  <c r="D43" i="3"/>
  <c r="D44" i="3"/>
  <c r="D18" i="3"/>
  <c r="D19" i="3"/>
  <c r="D20" i="3"/>
  <c r="D21" i="3"/>
  <c r="D22" i="3"/>
  <c r="D23" i="3"/>
  <c r="D24" i="3"/>
  <c r="D25" i="3"/>
  <c r="D26" i="3"/>
  <c r="D27" i="3"/>
  <c r="D28" i="3"/>
  <c r="D29" i="3"/>
  <c r="D30" i="3"/>
  <c r="D31" i="3"/>
  <c r="D17" i="3"/>
  <c r="D107" i="3" l="1"/>
  <c r="D108" i="3"/>
  <c r="D109" i="3"/>
  <c r="F29" i="3" l="1"/>
  <c r="F30" i="3"/>
  <c r="F31" i="3"/>
  <c r="E29" i="3"/>
  <c r="E30" i="3"/>
  <c r="E31" i="3"/>
  <c r="D105" i="3" l="1"/>
  <c r="D106" i="3"/>
  <c r="E24" i="3" l="1"/>
  <c r="E25" i="3"/>
  <c r="E26" i="3"/>
  <c r="E27" i="3"/>
  <c r="E28" i="3"/>
  <c r="D117" i="3"/>
  <c r="I117" i="3"/>
  <c r="J117" i="3" s="1"/>
  <c r="F24" i="3"/>
  <c r="F25" i="3"/>
  <c r="F26" i="3"/>
  <c r="F27" i="3"/>
  <c r="F28" i="3"/>
  <c r="F7" i="3" l="1"/>
  <c r="F8" i="3"/>
  <c r="F9" i="3"/>
  <c r="F10" i="3"/>
  <c r="F11" i="3"/>
  <c r="F12" i="3"/>
  <c r="F13" i="3"/>
  <c r="F14" i="3"/>
  <c r="F15" i="3"/>
  <c r="F16" i="3"/>
  <c r="F17" i="3"/>
  <c r="F18" i="3"/>
  <c r="F19" i="3"/>
  <c r="F20" i="3"/>
  <c r="F21" i="3"/>
  <c r="F22" i="3"/>
  <c r="F23" i="3"/>
  <c r="F6" i="3"/>
  <c r="D100" i="3"/>
  <c r="D101" i="3"/>
  <c r="D102" i="3"/>
  <c r="D103" i="3"/>
  <c r="D104" i="3"/>
  <c r="D6" i="3"/>
  <c r="D7" i="3"/>
  <c r="D8" i="3"/>
  <c r="D9" i="3"/>
  <c r="D10" i="3"/>
  <c r="D11" i="3"/>
  <c r="D12" i="3"/>
  <c r="D13" i="3"/>
  <c r="D14" i="3"/>
  <c r="D15" i="3"/>
  <c r="D16" i="3"/>
  <c r="E15" i="3" l="1"/>
  <c r="E13" i="3"/>
  <c r="I4" i="3" l="1"/>
  <c r="J48" i="3"/>
  <c r="J51" i="3"/>
  <c r="I222" i="3" l="1"/>
  <c r="J222" i="3" s="1"/>
  <c r="I152" i="3"/>
  <c r="J152" i="3" s="1"/>
  <c r="I226" i="3"/>
  <c r="J226" i="3" s="1"/>
  <c r="I227" i="3"/>
  <c r="J227" i="3" s="1"/>
  <c r="I228" i="3"/>
  <c r="J228" i="3" s="1"/>
  <c r="I229" i="3"/>
  <c r="J229" i="3" s="1"/>
  <c r="I225" i="3"/>
  <c r="J225" i="3" s="1"/>
  <c r="E9" i="3" l="1"/>
  <c r="E10" i="3"/>
  <c r="E11" i="3"/>
  <c r="E12" i="3" l="1"/>
  <c r="E14" i="3"/>
  <c r="E16" i="3"/>
  <c r="E17" i="3"/>
  <c r="E18" i="3"/>
  <c r="E19" i="3"/>
  <c r="E20" i="3"/>
  <c r="E21" i="3"/>
  <c r="E22" i="3"/>
  <c r="E23" i="3"/>
  <c r="I129" i="3"/>
  <c r="J129" i="3" s="1"/>
  <c r="I130" i="3"/>
  <c r="J130" i="3" s="1"/>
  <c r="I131" i="3"/>
  <c r="J131" i="3" s="1"/>
  <c r="I132" i="3"/>
  <c r="J132" i="3" s="1"/>
  <c r="I133" i="3"/>
  <c r="J133" i="3" s="1"/>
  <c r="I134" i="3"/>
  <c r="J134" i="3" s="1"/>
  <c r="I136" i="3"/>
  <c r="J136" i="3" s="1"/>
  <c r="I145" i="3"/>
  <c r="J145" i="3" s="1"/>
  <c r="I146" i="3"/>
  <c r="J146" i="3" s="1"/>
  <c r="I149" i="3"/>
  <c r="J149" i="3" s="1"/>
  <c r="I150" i="3"/>
  <c r="J150" i="3" s="1"/>
  <c r="I153" i="3"/>
  <c r="J153" i="3" s="1"/>
  <c r="I155" i="3"/>
  <c r="J155" i="3" s="1"/>
  <c r="I156" i="3"/>
  <c r="J156" i="3" s="1"/>
  <c r="I157" i="3"/>
  <c r="J157" i="3" s="1"/>
  <c r="I158" i="3"/>
  <c r="J158" i="3" s="1"/>
  <c r="I200" i="3"/>
  <c r="J200" i="3" s="1"/>
  <c r="I201" i="3"/>
  <c r="J201" i="3" s="1"/>
  <c r="I206" i="3"/>
  <c r="J206" i="3" s="1"/>
  <c r="I209" i="3"/>
  <c r="J209" i="3" s="1"/>
  <c r="I210" i="3"/>
  <c r="J210" i="3" s="1"/>
  <c r="I211" i="3"/>
  <c r="J211" i="3" s="1"/>
  <c r="I212" i="3"/>
  <c r="J212" i="3" s="1"/>
  <c r="I219" i="3"/>
  <c r="J219" i="3" s="1"/>
  <c r="I220" i="3"/>
  <c r="J220" i="3" s="1"/>
  <c r="I221" i="3"/>
  <c r="J221" i="3" s="1"/>
  <c r="I233" i="3"/>
  <c r="I234" i="3"/>
  <c r="I238" i="3"/>
  <c r="I239" i="3"/>
  <c r="E6" i="3"/>
  <c r="E7" i="3"/>
  <c r="E8" i="3"/>
  <c r="D99" i="3"/>
</calcChain>
</file>

<file path=xl/sharedStrings.xml><?xml version="1.0" encoding="utf-8"?>
<sst xmlns="http://schemas.openxmlformats.org/spreadsheetml/2006/main" count="460" uniqueCount="318">
  <si>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</si>
  <si>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</si>
  <si>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</si>
  <si>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</si>
  <si>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</si>
  <si>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</si>
  <si>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</si>
  <si>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</si>
  <si>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</si>
  <si>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</si>
  <si>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</si>
  <si>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</si>
  <si>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</si>
  <si>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</si>
  <si>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</si>
  <si>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</si>
  <si>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</si>
  <si>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</si>
  <si>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</si>
  <si>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</si>
  <si>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</si>
  <si>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</si>
  <si>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</si>
  <si>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</si>
  <si>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</si>
  <si>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</si>
  <si>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</si>
  <si>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</si>
  <si>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</si>
  <si>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</si>
  <si>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</si>
  <si>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</si>
  <si>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</si>
  <si>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</si>
  <si>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</si>
  <si>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</si>
  <si>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</si>
  <si>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</si>
  <si>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</si>
  <si>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</si>
  <si>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</si>
  <si>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</si>
  <si>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</si>
  <si>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</si>
  <si>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</si>
  <si>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</si>
  <si>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</si>
  <si>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</si>
  <si>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</si>
  <si>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</si>
  <si>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</si>
  <si>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</si>
  <si>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</si>
  <si>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</si>
  <si>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</si>
  <si>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</si>
  <si>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</si>
  <si>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</si>
  <si>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</si>
  <si>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</si>
  <si>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</si>
  <si>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</si>
  <si>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</si>
  <si>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</si>
  <si>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</si>
  <si>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</si>
  <si>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</si>
  <si>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</si>
  <si>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</si>
  <si>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</si>
  <si>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</si>
  <si>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</si>
  <si>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</si>
  <si>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</si>
  <si>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</si>
  <si>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</si>
  <si>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</si>
  <si>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</si>
  <si>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</si>
  <si>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</si>
  <si>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</si>
  <si>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</si>
  <si>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</si>
  <si>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</si>
  <si>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</si>
  <si>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</si>
  <si>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</si>
  <si>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</si>
  <si>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</si>
  <si>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</si>
  <si>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</si>
  <si>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</si>
  <si>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</si>
  <si>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</si>
  <si>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</si>
  <si>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</si>
  <si>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</si>
  <si>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</si>
  <si>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</si>
  <si>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</si>
  <si>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</si>
  <si>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</si>
  <si>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</si>
  <si>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</si>
  <si>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</si>
  <si>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</si>
  <si>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</si>
  <si>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</si>
  <si>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</si>
  <si>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</si>
  <si>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</si>
  <si>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</si>
  <si>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</si>
  <si>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</si>
  <si>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</si>
  <si>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</si>
  <si>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</si>
  <si>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</si>
  <si>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</si>
  <si>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</si>
  <si>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</si>
  <si>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</si>
  <si>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</si>
  <si>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</si>
  <si>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</si>
  <si>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</si>
  <si>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</si>
  <si>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</si>
  <si>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</si>
  <si>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Mass Grade Fill</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</si>
  <si>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</si>
  <si>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</si>
  <si>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</si>
  <si>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</si>
  <si>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</si>
  <si>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</si>
  <si>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</si>
  <si>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</si>
  <si>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</si>
  <si>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</si>
  <si>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</si>
  <si>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</si>
  <si>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</si>
  <si>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</si>
  <si>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</si>
  <si>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</si>
  <si>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</si>
  <si>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</si>
  <si>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</si>
  <si>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</si>
  <si>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</si>
  <si>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</si>
  <si>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</si>
  <si>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</si>
  <si>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</si>
  <si>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</si>
  <si>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</si>
  <si>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</si>
  <si>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</si>
  <si>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</si>
  <si>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</si>
  <si>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</si>
  <si>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</si>
  <si>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</si>
  <si>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</si>
  <si>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</si>
  <si>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</si>
  <si>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</si>
  <si>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</si>
  <si>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</si>
  <si>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</si>
  <si>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</si>
  <si>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</si>
  <si>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</si>
  <si>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</si>
  <si>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</si>
  <si>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</si>
  <si>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</si>
  <si>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</si>
  <si>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</si>
  <si>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</si>
  <si>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</si>
  <si>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</si>
  <si>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</si>
  <si>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</si>
  <si>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</si>
  <si>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</si>
  <si>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</si>
  <si>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</si>
  <si>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</si>
  <si>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</si>
  <si>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</si>
  <si>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</si>
  <si>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</si>
  <si>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</si>
  <si>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</si>
  <si>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</si>
  <si>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</si>
  <si>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</si>
  <si>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</si>
  <si>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</si>
  <si>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</si>
  <si>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</si>
  <si>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</si>
  <si>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</si>
  <si>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</si>
  <si>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</si>
  <si>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</si>
  <si>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</si>
  <si>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</si>
  <si>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</si>
  <si>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</si>
  <si>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</si>
  <si>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</si>
  <si>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</si>
  <si>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</si>
  <si>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</si>
  <si>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</si>
  <si>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</si>
  <si>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</si>
  <si>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</si>
  <si>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</si>
  <si>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</si>
  <si>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</si>
  <si>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</si>
  <si>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</si>
  <si>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</si>
  <si>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</si>
  <si>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</si>
  <si>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</si>
  <si>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</si>
  <si>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</si>
  <si>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</si>
  <si>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</si>
  <si>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</si>
  <si>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</si>
  <si>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</si>
  <si>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02817-0006</t>
  </si>
  <si>
    <t>PAY_ITEM_ID</t>
  </si>
  <si>
    <t>DESCRIPTION</t>
  </si>
  <si>
    <t>Subgrade Prep for Roadways (5' Behind ROW Ea. Side)</t>
  </si>
  <si>
    <t>SQFT</t>
  </si>
  <si>
    <t>3" PG 64-22 Asphalt (Pavement Section)</t>
  </si>
  <si>
    <t>8" Granular Base Course, Lip to Lip</t>
  </si>
  <si>
    <t>2.5-foot Curb and Gutter with Base Course</t>
  </si>
  <si>
    <t>LNFT</t>
  </si>
  <si>
    <t>5' wide Sidewalk (5" thick) with Base Course</t>
  </si>
  <si>
    <t>8' Wide Sidewalk (5" thick) with Base Course</t>
  </si>
  <si>
    <t>Sidewalk Handicap Ramps W/ Base Course</t>
  </si>
  <si>
    <t>EACH</t>
  </si>
  <si>
    <t>Demo Existing Curb &amp; Gutter</t>
  </si>
  <si>
    <t>8" C-900 Pipe</t>
  </si>
  <si>
    <t>8" Gate Valves with valve box/cover</t>
  </si>
  <si>
    <t>Fire Hydrant Assembly (Includes Valve &amp; Piping)</t>
  </si>
  <si>
    <t>Fire Hydrant Concrete Pad</t>
  </si>
  <si>
    <t>8" x 6" Fire Hydrant Tee</t>
  </si>
  <si>
    <t>3/4" Service Connections with 3/4" meters</t>
  </si>
  <si>
    <t>1" Service Connection with 3/4" meter</t>
  </si>
  <si>
    <t>8" Tie-ins to existing system</t>
  </si>
  <si>
    <t>2" C-900</t>
  </si>
  <si>
    <t>2" Gate Valve</t>
  </si>
  <si>
    <t>1.5" Meter Irrigation Point of Connection (P.O.C)</t>
  </si>
  <si>
    <t>2" Meter Irrigation Point of Connection (P.O.C.)</t>
  </si>
  <si>
    <t>02667-0017</t>
  </si>
  <si>
    <t>2" Saddle Tap into Existing 6" Line</t>
  </si>
  <si>
    <t>6" HDPE Pipe</t>
  </si>
  <si>
    <t>18" RCP CLIII Pipe</t>
  </si>
  <si>
    <t>Catch Basin</t>
  </si>
  <si>
    <t>5' Storm Drain Cleanout</t>
  </si>
  <si>
    <t>Dry Well</t>
  </si>
  <si>
    <t xml:space="preserve">8" PVC Sewer Line </t>
  </si>
  <si>
    <t>4' Manhole</t>
  </si>
  <si>
    <t>5' Manhole</t>
  </si>
  <si>
    <t>4" Service Laterals (Housing Only)</t>
  </si>
  <si>
    <t>4" Service Lateral Trench Import (25% of Trench in Roadway)</t>
  </si>
  <si>
    <t>Sewer Cleanout</t>
  </si>
  <si>
    <t>Tie to existing</t>
  </si>
  <si>
    <t>CAT 4 Lights w/Poles</t>
  </si>
  <si>
    <t>Conduit Box</t>
  </si>
  <si>
    <t>2 Gauge Wire (1)</t>
  </si>
  <si>
    <t>4 Gauge Wire (1)</t>
  </si>
  <si>
    <t>6 Gauge Wire (1)</t>
  </si>
  <si>
    <t>2" Conduit - Along Street (1)</t>
  </si>
  <si>
    <t xml:space="preserve">    2" Conduit </t>
  </si>
  <si>
    <t xml:space="preserve">    4" Conduit </t>
  </si>
  <si>
    <t xml:space="preserve">    6" Conduit</t>
  </si>
  <si>
    <t xml:space="preserve">     8" conduit</t>
  </si>
  <si>
    <t xml:space="preserve">    Trenching For Dry Utility Crossings</t>
  </si>
  <si>
    <t>Survey Monumentation</t>
  </si>
  <si>
    <t>R1-1 Stop Sign</t>
  </si>
  <si>
    <t>R7-1 (L) No Parking Any Time Left</t>
  </si>
  <si>
    <t>R7-1 (R)-No Parking Any Time Right</t>
  </si>
  <si>
    <t>Side Walk Ends</t>
  </si>
  <si>
    <t>Street Name Signs</t>
  </si>
  <si>
    <t xml:space="preserve">   Stop Bar Markings (Thermoplastic Tape)</t>
  </si>
  <si>
    <t xml:space="preserve">   Cross walk (Thermoplastic Tape)</t>
  </si>
  <si>
    <t>Stabilized Construction Entrance Maintenance</t>
  </si>
  <si>
    <t>LPSM</t>
  </si>
  <si>
    <t>Temporary diversion ditch</t>
  </si>
  <si>
    <t>2500 CF Sedimentation basin</t>
  </si>
  <si>
    <t>Filter Sock Inlet Protection</t>
  </si>
  <si>
    <t>Bore 3/4" Water Lateral</t>
  </si>
  <si>
    <t>Abandon 2" Sewer Stub</t>
  </si>
  <si>
    <t>Roadway Over excavation and Import (25% for 18" TBC to TBC)</t>
  </si>
  <si>
    <t>Type D Curb and Gutter</t>
  </si>
  <si>
    <t>8"  Tee (Tie to Existing)</t>
  </si>
  <si>
    <t>1.5" C-900</t>
  </si>
  <si>
    <t>Mobilization/Demobilization</t>
  </si>
  <si>
    <t>HSE Compliance</t>
  </si>
  <si>
    <t>Kennecott Land T&amp;M Contingency</t>
  </si>
  <si>
    <t>Sidewalk Handicap Ramps Long W/ Base Course (SJP)</t>
  </si>
  <si>
    <t>Lane Drive Approach with Base Course (Includes Parking Lot)</t>
  </si>
  <si>
    <t>Lane 6" Granular Base Course ROW to ROW (Includes Parking Lot)</t>
  </si>
  <si>
    <t>18.5' Wide Sidewalk (5" thick) with Base Course (Along SJP)</t>
  </si>
  <si>
    <t>13,789 C.F. Storm Drain Gallery</t>
  </si>
  <si>
    <t>Extend/Realign Sewer Lateral</t>
  </si>
  <si>
    <t>CAT 3 Lights w/Poles</t>
  </si>
  <si>
    <t>Lane 6" 4500 psi Concrete (Includes Parking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</si>
</sst>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_(&quot;$&quot;* #,##0_);_(&quot;$&quot;* \(#,##0\);_(&quot;$&quot;* &quot;-&quot;??_);_(@_)"/>
    <numFmt numFmtId="166" formatCode="0."/>
  </numFmts>
  <fonts count="2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7">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3" fontId="4" fillId="5" borderId="9" xfId="0" applyNumberFormat="1" applyFont="1" applyFill="1" applyBorder="1" applyAlignment="1">
      <alignment horizontal="left" vertical="center"/>
    </xf>
    <xf numFmtId="3" fontId="9" fillId="5" borderId="5" xfId="0" applyNumberFormat="1" applyFont="1" applyFill="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Border="1" applyAlignment="1">
      <alignmen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9"/>
  <sheetViews>
    <sheetView view="pageBreakPreview" zoomScale="115" zoomScaleNormal="100" zoomScaleSheetLayoutView="115" workbookViewId="0">
      <selection activeCell="M111" sqref="M111"/>
    </sheetView>
  </sheetViews>
  <sheetFormatPr defaultRowHeight="12.75"/>
  <cols>
    <col min="1" max="1" width="22.28515625" customWidth="1"/>
    <col min="2" max="2" width="3.28515625" style="97" customWidth="1"/>
    <col min="3" max="3" width="1.42578125" style="97" customWidth="1"/>
    <col min="4" max="4" width="51.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c r="B1" s="4"/>
      <c r="C1" s="8"/>
      <c r="D1" s="5" t="s">
        <v>0</v>
      </c>
      <c r="E1" s="6" t="s">
        <v>1</v>
      </c>
      <c r="F1" s="7" t="s">
        <v>14</v>
      </c>
      <c r="G1" s="7" t="s">
        <v>15</v>
      </c>
      <c r="H1" s="7" t="s">
        <v>16</v>
      </c>
      <c r="I1" s="115"/>
      <c r="J1" s="134"/>
      <c r="K1" s="150"/>
      <c r="L1"/>
      <c r="M1" s="22"/>
      <c r="N1" s="22"/>
      <c r="O1" s="22"/>
      <c r="P1" s="20"/>
    </row>
    <row r="2" spans="1:24">
      <c r="B2" s="186" t="s">
        <v>5</v>
      </c>
      <c r="C2" s="187"/>
      <c r="D2" s="188"/>
      <c r="E2" s="132"/>
      <c r="F2" s="89"/>
      <c r="G2" s="89"/>
      <c r="H2" s="63"/>
      <c r="I2" s="10">
        <v>10629.791800000001</v>
      </c>
      <c r="J2" s="135">
        <v>209012</v>
      </c>
      <c r="K2" s="151"/>
    </row>
    <row r="3" spans="1:24">
      <c r="B3" s="164"/>
      <c r="C3" s="165"/>
      <c r="D3" s="67"/>
      <c r="E3" s="132"/>
      <c r="F3" s="89"/>
      <c r="G3" s="89"/>
      <c r="H3" s="63"/>
      <c r="I3" s="14">
        <v>40579.65</v>
      </c>
      <c r="J3" s="135"/>
      <c r="K3" s="151"/>
      <c r="L3" s="62"/>
      <c r="M3" s="61"/>
      <c r="N3" s="61"/>
      <c r="O3" s="61"/>
      <c r="P3" s="61"/>
      <c r="Q3" s="61"/>
      <c r="R3" s="61"/>
      <c r="S3" s="61"/>
      <c r="T3" s="61"/>
      <c r="U3" s="61"/>
      <c r="V3" s="61"/>
      <c r="W3" s="61"/>
      <c r="X3" s="61"/>
    </row>
    <row r="4" spans="1:24">
      <c r="A4" s="129" t="s">
        <v>75</v>
      </c>
      <c r="B4" s="71"/>
      <c r="C4" s="166"/>
      <c r="D4" s="176" t="s">
        <v>129</v>
      </c>
      <c r="E4" s="133">
        <v>4485</v>
      </c>
      <c r="F4" s="133" t="s">
        <v>131</v>
      </c>
      <c r="G4" s="89"/>
      <c r="H4" s="63"/>
      <c r="I4" s="10">
        <f>SUM(I2:I3)</f>
        <v>51209.441800000001</v>
      </c>
      <c r="J4" s="135"/>
      <c r="K4" s="151"/>
      <c r="L4" s="62"/>
      <c r="M4" s="61"/>
      <c r="N4" s="61"/>
      <c r="O4" s="61"/>
      <c r="P4" s="61"/>
      <c r="Q4" s="61"/>
      <c r="R4" s="61"/>
      <c r="S4" s="61"/>
      <c r="T4" s="61"/>
      <c r="U4" s="61"/>
      <c r="V4" s="61"/>
      <c r="W4" s="61"/>
      <c r="X4" s="61"/>
    </row>
    <row r="5" spans="1:24">
      <c r="A5" s="129" t="s">
        <v>76</v>
      </c>
      <c r="B5" s="71"/>
      <c r="C5" s="166"/>
      <c r="D5" s="176" t="s">
        <v>13</v>
      </c>
      <c r="E5" s="133">
        <v>1125</v>
      </c>
      <c r="F5" s="133" t="s">
        <v>131</v>
      </c>
      <c r="G5" s="89"/>
      <c r="H5" s="63"/>
      <c r="I5" s="14"/>
      <c r="J5" s="161"/>
      <c r="K5" s="152"/>
    </row>
    <row r="6" spans="1:24">
      <c r="A6" s="129" t="s">
        <v>77</v>
      </c>
      <c r="B6" s="71"/>
      <c r="C6" s="166"/>
      <c r="D6" s="176" t="str">
        <f>VLOOKUP(A6,'QTO ITEMS'!$A$1:$D$58,2,FALSE)</f>
        <v>Subgrade Prep for Roadways (5' Behind ROW Ea. Side)</v>
      </c>
      <c r="E6" s="133">
        <f>VLOOKUP(A6,'QTO ITEMS'!$A$1:$D$58,3,FALSE)</f>
        <v>23034</v>
      </c>
      <c r="F6" s="133" t="str">
        <f>VLOOKUP(A6,'QTO ITEMS'!$A$1:$D$58,4,FALSE)</f>
        <v>SQFT</v>
      </c>
      <c r="G6" s="89"/>
      <c r="H6" s="63"/>
      <c r="I6" s="10"/>
      <c r="J6" s="136"/>
      <c r="K6" s="152"/>
    </row>
    <row r="7" spans="1:24">
      <c r="A7" s="129" t="s">
        <v>18</v>
      </c>
      <c r="B7" s="71"/>
      <c r="C7" s="166"/>
      <c r="D7" s="176" t="str">
        <f>VLOOKUP(A7,'QTO ITEMS'!$A$1:$D$58,2,FALSE)</f>
        <v>3" PG 64-22 Asphalt (Pavement Section)</v>
      </c>
      <c r="E7" s="133">
        <f>VLOOKUP(A7,'QTO ITEMS'!$A$1:$D$58,3,FALSE)</f>
        <v>10371.18</v>
      </c>
      <c r="F7" s="133" t="str">
        <f>VLOOKUP(A7,'QTO ITEMS'!$A$1:$D$58,4,FALSE)</f>
        <v>SQFT</v>
      </c>
      <c r="G7" s="89"/>
      <c r="H7" s="63"/>
      <c r="I7" s="10"/>
      <c r="J7" s="136"/>
    </row>
    <row r="8" spans="1:24" hidden="1">
      <c r="A8" s="129" t="s">
        <v>19</v>
      </c>
      <c r="B8" s="71"/>
      <c r="C8" s="166"/>
      <c r="D8" s="176" t="e">
        <f>VLOOKUP(A8,'QTO ITEMS'!$A$1:$D$58,2,FALSE)</f>
        <v>#N/A</v>
      </c>
      <c r="E8" s="133" t="e">
        <f>VLOOKUP(A8,'QTO ITEMS'!$A$1:$D$58,3,FALSE)</f>
        <v>#N/A</v>
      </c>
      <c r="F8" s="133" t="e">
        <f>VLOOKUP(A8,'QTO ITEMS'!$A$1:$D$58,4,FALSE)</f>
        <v>#N/A</v>
      </c>
      <c r="G8" s="89"/>
      <c r="H8" s="63"/>
      <c r="I8" s="10"/>
      <c r="J8" s="136"/>
    </row>
    <row r="9" spans="1:24">
      <c r="A9" s="129" t="s">
        <v>20</v>
      </c>
      <c r="B9" s="71"/>
      <c r="C9" s="166"/>
      <c r="D9" s="176" t="str">
        <f>VLOOKUP(A9,'QTO ITEMS'!$A$1:$D$58,2,FALSE)</f>
        <v>8" Granular Base Course, Lip to Lip</v>
      </c>
      <c r="E9" s="133">
        <f>VLOOKUP(A9,'QTO ITEMS'!$A$1:$D$58,3,FALSE)</f>
        <v>10371.18</v>
      </c>
      <c r="F9" s="133" t="str">
        <f>VLOOKUP(A9,'QTO ITEMS'!$A$1:$D$58,4,FALSE)</f>
        <v>SQFT</v>
      </c>
      <c r="G9" s="89"/>
      <c r="H9" s="63"/>
      <c r="I9" s="10"/>
      <c r="J9" s="136"/>
      <c r="M9"/>
      <c r="N9"/>
      <c r="O9"/>
    </row>
    <row r="10" spans="1:24" hidden="1">
      <c r="A10" s="129" t="s">
        <v>21</v>
      </c>
      <c r="B10" s="71"/>
      <c r="C10" s="166"/>
      <c r="D10" s="176" t="e">
        <f>VLOOKUP(A10,'QTO ITEMS'!$A$1:$D$58,2,FALSE)</f>
        <v>#N/A</v>
      </c>
      <c r="E10" s="133" t="e">
        <f>VLOOKUP(A10,'QTO ITEMS'!$A$1:$D$58,3,FALSE)</f>
        <v>#N/A</v>
      </c>
      <c r="F10" s="133" t="e">
        <f>VLOOKUP(A10,'QTO ITEMS'!$A$1:$D$58,4,FALSE)</f>
        <v>#N/A</v>
      </c>
      <c r="G10" s="89"/>
      <c r="H10" s="63"/>
      <c r="I10" s="10"/>
      <c r="J10" s="136"/>
      <c r="M10"/>
      <c r="N10"/>
      <c r="O10"/>
    </row>
    <row r="11" spans="1:24" hidden="1">
      <c r="A11" s="129" t="s">
        <v>22</v>
      </c>
      <c r="B11" s="71"/>
      <c r="C11" s="166"/>
      <c r="D11" s="176" t="e">
        <f>VLOOKUP(A11,'QTO ITEMS'!$A$1:$D$58,2,FALSE)</f>
        <v>#N/A</v>
      </c>
      <c r="E11" s="133" t="e">
        <f>VLOOKUP(A11,'QTO ITEMS'!$A$1:$D$58,3,FALSE)</f>
        <v>#N/A</v>
      </c>
      <c r="F11" s="133" t="e">
        <f>VLOOKUP(A11,'QTO ITEMS'!$A$1:$D$58,4,FALSE)</f>
        <v>#N/A</v>
      </c>
      <c r="G11" s="89"/>
      <c r="H11" s="63"/>
      <c r="I11" s="10"/>
      <c r="J11" s="136"/>
      <c r="M11"/>
      <c r="N11"/>
      <c r="O11"/>
    </row>
    <row r="12" spans="1:24" hidden="1">
      <c r="A12" s="129" t="s">
        <v>23</v>
      </c>
      <c r="B12" s="71"/>
      <c r="C12" s="166"/>
      <c r="D12" s="176" t="e">
        <f>VLOOKUP(A12,'QTO ITEMS'!$A$1:$D$58,2,FALSE)</f>
        <v>#N/A</v>
      </c>
      <c r="E12" s="133" t="e">
        <f>VLOOKUP(A12,'QTO ITEMS'!$A$1:$D$58,3,FALSE)</f>
        <v>#N/A</v>
      </c>
      <c r="F12" s="133" t="e">
        <f>VLOOKUP(A12,'QTO ITEMS'!$A$1:$D$58,4,FALSE)</f>
        <v>#N/A</v>
      </c>
      <c r="G12" s="89"/>
      <c r="H12" s="63"/>
      <c r="I12" s="10"/>
      <c r="J12" s="136"/>
      <c r="M12"/>
      <c r="N12"/>
      <c r="O12"/>
    </row>
    <row r="13" spans="1:24" ht="12.75" hidden="1" customHeight="1">
      <c r="A13" s="129" t="s">
        <v>78</v>
      </c>
      <c r="B13" s="71"/>
      <c r="C13" s="166"/>
      <c r="D13" s="176" t="e">
        <f>VLOOKUP(A13,'QTO ITEMS'!$A$1:$D$58,2,FALSE)</f>
        <v>#N/A</v>
      </c>
      <c r="E13" s="133" t="e">
        <f>VLOOKUP(A13,'QTO ITEMS'!$A$1:$D$58,3,FALSE)</f>
        <v>#N/A</v>
      </c>
      <c r="F13" s="133" t="e">
        <f>VLOOKUP(A13,'QTO ITEMS'!$A$1:$D$58,4,FALSE)</f>
        <v>#N/A</v>
      </c>
      <c r="G13" s="89"/>
      <c r="H13" s="63"/>
      <c r="I13" s="10"/>
      <c r="J13" s="136"/>
      <c r="M13" s="163"/>
      <c r="N13"/>
      <c r="O13"/>
    </row>
    <row r="14" spans="1:24" hidden="1">
      <c r="A14" s="129" t="s">
        <v>79</v>
      </c>
      <c r="B14" s="71"/>
      <c r="C14" s="166"/>
      <c r="D14" s="176" t="e">
        <f>VLOOKUP(A14,'QTO ITEMS'!$A$1:$D$58,2,FALSE)</f>
        <v>#N/A</v>
      </c>
      <c r="E14" s="133" t="e">
        <f>VLOOKUP(A14,'QTO ITEMS'!$A$1:$D$58,3,FALSE)</f>
        <v>#N/A</v>
      </c>
      <c r="F14" s="133" t="e">
        <f>VLOOKUP(A14,'QTO ITEMS'!$A$1:$D$58,4,FALSE)</f>
        <v>#N/A</v>
      </c>
      <c r="G14" s="89"/>
      <c r="H14" s="63"/>
      <c r="I14" s="10"/>
      <c r="J14" s="136"/>
      <c r="M14"/>
      <c r="N14"/>
      <c r="O14"/>
    </row>
    <row r="15" spans="1:24" hidden="1">
      <c r="A15" s="129" t="s">
        <v>134</v>
      </c>
      <c r="B15" s="71"/>
      <c r="C15" s="172"/>
      <c r="D15" s="176" t="e">
        <f>VLOOKUP(A15,'QTO ITEMS'!$A$1:$D$58,2,FALSE)</f>
        <v>#N/A</v>
      </c>
      <c r="E15" s="133" t="e">
        <f>VLOOKUP(A15,'QTO ITEMS'!$A$1:$D$58,3,FALSE)</f>
        <v>#N/A</v>
      </c>
      <c r="F15" s="133" t="e">
        <f>VLOOKUP(A15,'QTO ITEMS'!$A$1:$D$58,4,FALSE)</f>
        <v>#N/A</v>
      </c>
      <c r="G15" s="89"/>
      <c r="H15" s="63"/>
      <c r="I15" s="10"/>
      <c r="J15" s="136"/>
      <c r="M15"/>
      <c r="N15"/>
      <c r="O15"/>
    </row>
    <row r="16" spans="1:24">
      <c r="A16" s="129" t="s">
        <v>24</v>
      </c>
      <c r="B16" s="71"/>
      <c r="C16" s="166"/>
      <c r="D16" s="176" t="str">
        <f>VLOOKUP(A16,'QTO ITEMS'!$A$1:$D$58,2,FALSE)</f>
        <v>Roadway Over excavation and Import (25% for 18" TBC to TBC)</v>
      </c>
      <c r="E16" s="133">
        <f>VLOOKUP(A16,'QTO ITEMS'!$A$1:$D$58,3,FALSE)</f>
        <v>165.16</v>
      </c>
      <c r="F16" s="133" t="str">
        <f>VLOOKUP(A16,'QTO ITEMS'!$A$1:$D$58,4,FALSE)</f>
        <v>CY</v>
      </c>
      <c r="G16" s="89"/>
      <c r="H16" s="63"/>
      <c r="I16" s="10"/>
      <c r="J16" s="136"/>
      <c r="M16"/>
      <c r="N16"/>
      <c r="O16"/>
    </row>
    <row r="17" spans="1:17">
      <c r="A17" s="129" t="s">
        <v>25</v>
      </c>
      <c r="B17" s="71"/>
      <c r="C17" s="166"/>
      <c r="D17" s="176" t="str">
        <f>VLOOKUP(A17,'QTO ITEMS'!$A$1:$D$1158,2,FALSE)</f>
        <v>2.5-foot Curb and Gutter with Base Course</v>
      </c>
      <c r="E17" s="133">
        <f>VLOOKUP(A17,'QTO ITEMS'!$A$1:$D$58,3,FALSE)</f>
        <v>685.28200000000004</v>
      </c>
      <c r="F17" s="133" t="str">
        <f>VLOOKUP(A17,'QTO ITEMS'!$A$1:$D$58,4,FALSE)</f>
        <v>LNFT</v>
      </c>
      <c r="G17" s="89"/>
      <c r="H17" s="63"/>
      <c r="I17" s="10"/>
      <c r="J17" s="136"/>
      <c r="M17"/>
      <c r="N17"/>
      <c r="O17"/>
    </row>
    <row r="18" spans="1:17">
      <c r="A18" s="129" t="s">
        <v>26</v>
      </c>
      <c r="B18" s="71"/>
      <c r="C18" s="166"/>
      <c r="D18" s="176" t="str">
        <f>VLOOKUP(A18,'QTO ITEMS'!$A$1:$D$1158,2,FALSE)</f>
        <v>5' wide Sidewalk (5" thick) with Base Course</v>
      </c>
      <c r="E18" s="133">
        <f>VLOOKUP(A18,'QTO ITEMS'!$A$1:$D$58,3,FALSE)</f>
        <v>850</v>
      </c>
      <c r="F18" s="133" t="str">
        <f>VLOOKUP(A18,'QTO ITEMS'!$A$1:$D$58,4,FALSE)</f>
        <v>LNFT</v>
      </c>
      <c r="G18" s="89"/>
      <c r="H18" s="63"/>
      <c r="I18" s="10"/>
      <c r="J18" s="136"/>
      <c r="M18"/>
      <c r="N18"/>
      <c r="O18"/>
    </row>
    <row r="19" spans="1:17" hidden="1">
      <c r="A19" s="129" t="s">
        <v>27</v>
      </c>
      <c r="B19" s="71"/>
      <c r="C19" s="166"/>
      <c r="D19" s="176" t="e">
        <f>VLOOKUP(A19,'QTO ITEMS'!$A$1:$D$1158,2,FALSE)</f>
        <v>#N/A</v>
      </c>
      <c r="E19" s="133" t="e">
        <f>VLOOKUP(A19,'QTO ITEMS'!$A$1:$D$58,3,FALSE)</f>
        <v>#N/A</v>
      </c>
      <c r="F19" s="133" t="e">
        <f>VLOOKUP(A19,'QTO ITEMS'!$A$1:$D$58,4,FALSE)</f>
        <v>#N/A</v>
      </c>
      <c r="G19" s="89"/>
      <c r="H19" s="63"/>
      <c r="I19" s="10"/>
      <c r="J19" s="136"/>
      <c r="K19" s="153"/>
      <c r="L19" s="111"/>
      <c r="M19"/>
      <c r="N19"/>
      <c r="O19"/>
    </row>
    <row r="20" spans="1:17">
      <c r="A20" s="129" t="s">
        <v>28</v>
      </c>
      <c r="B20" s="71"/>
      <c r="C20" s="166"/>
      <c r="D20" s="176" t="str">
        <f>VLOOKUP(A20,'QTO ITEMS'!$A$1:$D$1158,2,FALSE)</f>
        <v>8' Wide Sidewalk (5" thick) with Base Course</v>
      </c>
      <c r="E20" s="133">
        <f>VLOOKUP(A20,'QTO ITEMS'!$A$1:$D$58,3,FALSE)</f>
        <v>277.464</v>
      </c>
      <c r="F20" s="133" t="str">
        <f>VLOOKUP(A20,'QTO ITEMS'!$A$1:$D$58,4,FALSE)</f>
        <v>LNFT</v>
      </c>
      <c r="G20" s="89"/>
      <c r="H20" s="63"/>
      <c r="I20" s="10"/>
      <c r="J20" s="136"/>
      <c r="K20" s="153"/>
      <c r="L20" s="111"/>
      <c r="M20"/>
      <c r="N20"/>
      <c r="O20"/>
      <c r="Q20" s="22"/>
    </row>
    <row r="21" spans="1:17">
      <c r="A21" s="129" t="s">
        <v>80</v>
      </c>
      <c r="B21" s="71"/>
      <c r="C21" s="166"/>
      <c r="D21" s="176" t="str">
        <f>VLOOKUP(A21,'QTO ITEMS'!$A$1:$D$1158,2,FALSE)</f>
        <v>Sidewalk Handicap Ramps W/ Base Course</v>
      </c>
      <c r="E21" s="133">
        <f>VLOOKUP(A21,'QTO ITEMS'!$A$1:$D$58,3,FALSE)</f>
        <v>3</v>
      </c>
      <c r="F21" s="133" t="str">
        <f>VLOOKUP(A21,'QTO ITEMS'!$A$1:$D$58,4,FALSE)</f>
        <v>EACH</v>
      </c>
      <c r="G21" s="89"/>
      <c r="H21" s="63"/>
      <c r="I21" s="10"/>
      <c r="J21" s="136"/>
      <c r="K21" s="153"/>
      <c r="L21" s="111"/>
      <c r="M21"/>
      <c r="N21"/>
      <c r="O21"/>
      <c r="Q21" s="22"/>
    </row>
    <row r="22" spans="1:17">
      <c r="A22" s="129" t="s">
        <v>29</v>
      </c>
      <c r="B22" s="71"/>
      <c r="C22" s="166"/>
      <c r="D22" s="176" t="str">
        <f>VLOOKUP(A22,'QTO ITEMS'!$A$1:$D$1158,2,FALSE)</f>
        <v>Sidewalk Handicap Ramps Long W/ Base Course (SJP)</v>
      </c>
      <c r="E22" s="133">
        <f>VLOOKUP(A22,'QTO ITEMS'!$A$1:$D$58,3,FALSE)</f>
        <v>2</v>
      </c>
      <c r="F22" s="133" t="str">
        <f>VLOOKUP(A22,'QTO ITEMS'!$A$1:$D$58,4,FALSE)</f>
        <v>EACH</v>
      </c>
      <c r="G22" s="89"/>
      <c r="H22" s="63"/>
      <c r="I22" s="10"/>
      <c r="J22" s="136"/>
      <c r="K22" s="153"/>
      <c r="L22" s="111"/>
      <c r="M22"/>
      <c r="N22"/>
      <c r="O22"/>
      <c r="Q22" s="22"/>
    </row>
    <row r="23" spans="1:17" hidden="1">
      <c r="A23" s="129" t="s">
        <v>30</v>
      </c>
      <c r="B23" s="71"/>
      <c r="C23" s="166"/>
      <c r="D23" s="176" t="e">
        <f>VLOOKUP(A23,'QTO ITEMS'!$A$1:$D$1158,2,FALSE)</f>
        <v>#N/A</v>
      </c>
      <c r="E23" s="133" t="e">
        <f>VLOOKUP(A23,'QTO ITEMS'!$A$1:$D$58,3,FALSE)</f>
        <v>#N/A</v>
      </c>
      <c r="F23" s="133" t="e">
        <f>VLOOKUP(A23,'QTO ITEMS'!$A$1:$D$58,4,FALSE)</f>
        <v>#N/A</v>
      </c>
      <c r="G23" s="89"/>
      <c r="H23" s="63"/>
      <c r="I23" s="10"/>
      <c r="J23" s="136"/>
      <c r="K23" s="153"/>
      <c r="L23" s="111"/>
      <c r="M23"/>
      <c r="N23"/>
      <c r="O23"/>
      <c r="Q23" s="22"/>
    </row>
    <row r="24" spans="1:17">
      <c r="A24" s="129" t="s">
        <v>141</v>
      </c>
      <c r="B24" s="71"/>
      <c r="C24" s="170"/>
      <c r="D24" s="176" t="str">
        <f>VLOOKUP(A24,'QTO ITEMS'!$A$1:$D$1158,2,FALSE)</f>
        <v>Lane 6" Granular Base Course ROW to ROW (Includes Parking Lot)</v>
      </c>
      <c r="E24" s="133">
        <f>VLOOKUP(A24,'QTO ITEMS'!$A$1:$D$58,3,FALSE)</f>
        <v>22688.1</v>
      </c>
      <c r="F24" s="133" t="str">
        <f>VLOOKUP(A24,'QTO ITEMS'!$A$1:$D$58,4,FALSE)</f>
        <v>SQFT</v>
      </c>
      <c r="G24" s="89"/>
      <c r="H24" s="63"/>
      <c r="I24" s="10"/>
      <c r="J24" s="136"/>
      <c r="K24" s="153"/>
      <c r="L24" s="111"/>
      <c r="M24"/>
      <c r="N24"/>
      <c r="O24"/>
      <c r="Q24" s="22"/>
    </row>
    <row r="25" spans="1:17">
      <c r="A25" s="129" t="s">
        <v>142</v>
      </c>
      <c r="B25" s="71"/>
      <c r="C25" s="175"/>
      <c r="D25" s="176" t="str">
        <f>VLOOKUP(A25,'QTO ITEMS'!$A$1:$D$1158,2,FALSE)</f>
        <v>Lane 6" 4500 psi Concrete (Includes Parking Lot)</v>
      </c>
      <c r="E25" s="133">
        <f>VLOOKUP(A25,'QTO ITEMS'!$A$1:$D$58,3,FALSE)</f>
        <v>18859.12</v>
      </c>
      <c r="F25" s="133" t="str">
        <f>VLOOKUP(A25,'QTO ITEMS'!$A$1:$D$58,4,FALSE)</f>
        <v>SQFT</v>
      </c>
      <c r="G25" s="89"/>
      <c r="H25" s="63"/>
      <c r="I25" s="10"/>
      <c r="J25" s="136"/>
      <c r="K25" s="153"/>
      <c r="L25" s="111"/>
      <c r="M25"/>
      <c r="N25"/>
      <c r="O25"/>
      <c r="Q25" s="22"/>
    </row>
    <row r="26" spans="1:17">
      <c r="A26" s="129" t="s">
        <v>143</v>
      </c>
      <c r="B26" s="71"/>
      <c r="C26" s="175"/>
      <c r="D26" s="176" t="str">
        <f>VLOOKUP(A26,'QTO ITEMS'!$A$1:$D$1158,2,FALSE)</f>
        <v>Lane Drive Approach with Base Course (Includes Parking Lot)</v>
      </c>
      <c r="E26" s="133">
        <f>VLOOKUP(A26,'QTO ITEMS'!$A$1:$D$58,3,FALSE)</f>
        <v>2</v>
      </c>
      <c r="F26" s="133" t="str">
        <f>VLOOKUP(A26,'QTO ITEMS'!$A$1:$D$58,4,FALSE)</f>
        <v>EACH</v>
      </c>
      <c r="G26" s="89"/>
      <c r="H26" s="63"/>
      <c r="I26" s="10"/>
      <c r="J26" s="136"/>
      <c r="K26" s="153"/>
      <c r="L26" s="111"/>
      <c r="M26"/>
      <c r="N26"/>
      <c r="O26"/>
      <c r="Q26" s="22"/>
    </row>
    <row r="27" spans="1:17" hidden="1">
      <c r="A27" s="129" t="s">
        <v>144</v>
      </c>
      <c r="B27" s="71"/>
      <c r="C27" s="175"/>
      <c r="D27" s="176" t="e">
        <f>VLOOKUP(A27,'QTO ITEMS'!$A$1:$D$1158,2,FALSE)</f>
        <v>#N/A</v>
      </c>
      <c r="E27" s="133" t="e">
        <f>VLOOKUP(A27,'QTO ITEMS'!$A$1:$D$58,3,FALSE)</f>
        <v>#N/A</v>
      </c>
      <c r="F27" s="133" t="e">
        <f>VLOOKUP(A27,'QTO ITEMS'!$A$1:$D$58,4,FALSE)</f>
        <v>#N/A</v>
      </c>
      <c r="G27" s="89"/>
      <c r="H27" s="63"/>
      <c r="I27" s="10"/>
      <c r="J27" s="136"/>
      <c r="K27" s="153"/>
      <c r="L27" s="111"/>
      <c r="M27"/>
      <c r="N27"/>
      <c r="O27"/>
      <c r="Q27" s="22"/>
    </row>
    <row r="28" spans="1:17" hidden="1">
      <c r="A28" s="129" t="s">
        <v>145</v>
      </c>
      <c r="B28" s="71"/>
      <c r="C28" s="175"/>
      <c r="D28" s="176" t="e">
        <f>VLOOKUP(A28,'QTO ITEMS'!$A$1:$D$1158,2,FALSE)</f>
        <v>#N/A</v>
      </c>
      <c r="E28" s="133" t="e">
        <f>VLOOKUP(A28,'QTO ITEMS'!$A$1:$D$58,3,FALSE)</f>
        <v>#N/A</v>
      </c>
      <c r="F28" s="133" t="e">
        <f>VLOOKUP(A28,'QTO ITEMS'!$A$1:$D$58,4,FALSE)</f>
        <v>#N/A</v>
      </c>
      <c r="G28" s="89"/>
      <c r="H28" s="63"/>
      <c r="I28" s="10"/>
      <c r="J28" s="136"/>
      <c r="K28" s="153"/>
      <c r="L28" s="111"/>
      <c r="M28"/>
      <c r="N28"/>
      <c r="O28"/>
      <c r="Q28" s="22"/>
    </row>
    <row r="29" spans="1:17" hidden="1">
      <c r="A29" s="129" t="s">
        <v>161</v>
      </c>
      <c r="B29" s="71"/>
      <c r="C29" s="180"/>
      <c r="D29" s="176" t="e">
        <f>VLOOKUP(A29,'QTO ITEMS'!$A$1:$D$1158,2,FALSE)</f>
        <v>#N/A</v>
      </c>
      <c r="E29" s="133" t="e">
        <f>VLOOKUP(A29,'QTO ITEMS'!$A$1:$D$58,3,FALSE)</f>
        <v>#N/A</v>
      </c>
      <c r="F29" s="133" t="e">
        <f>VLOOKUP(A29,'QTO ITEMS'!$A$1:$D$58,4,FALSE)</f>
        <v>#N/A</v>
      </c>
      <c r="G29" s="89"/>
      <c r="H29" s="63"/>
      <c r="I29" s="10"/>
      <c r="J29" s="136"/>
      <c r="K29" s="153"/>
      <c r="L29" s="111"/>
      <c r="M29"/>
      <c r="N29"/>
      <c r="O29"/>
      <c r="Q29" s="22"/>
    </row>
    <row r="30" spans="1:17" hidden="1">
      <c r="A30" s="129" t="s">
        <v>156</v>
      </c>
      <c r="B30" s="71"/>
      <c r="C30" s="180"/>
      <c r="D30" s="176" t="e">
        <f>VLOOKUP(A30,'QTO ITEMS'!$A$1:$D$1158,2,FALSE)</f>
        <v>#N/A</v>
      </c>
      <c r="E30" s="133" t="e">
        <f>VLOOKUP(A30,'QTO ITEMS'!$A$1:$D$58,3,FALSE)</f>
        <v>#N/A</v>
      </c>
      <c r="F30" s="133" t="e">
        <f>VLOOKUP(A30,'QTO ITEMS'!$A$1:$D$58,4,FALSE)</f>
        <v>#N/A</v>
      </c>
      <c r="G30" s="89"/>
      <c r="H30" s="63"/>
      <c r="I30" s="10"/>
      <c r="J30" s="136"/>
      <c r="K30" s="153"/>
      <c r="L30" s="111"/>
      <c r="M30"/>
      <c r="N30"/>
      <c r="O30"/>
      <c r="Q30" s="22"/>
    </row>
    <row r="31" spans="1:17" hidden="1">
      <c r="A31" s="129" t="s">
        <v>157</v>
      </c>
      <c r="B31" s="71"/>
      <c r="C31" s="180"/>
      <c r="D31" s="176" t="e">
        <f>VLOOKUP(A31,'QTO ITEMS'!$A$1:$D$1158,2,FALSE)</f>
        <v>#N/A</v>
      </c>
      <c r="E31" s="133" t="e">
        <f>VLOOKUP(A31,'QTO ITEMS'!$A$1:$D$58,3,FALSE)</f>
        <v>#N/A</v>
      </c>
      <c r="F31" s="133" t="e">
        <f>VLOOKUP(A31,'QTO ITEMS'!$A$1:$D$58,4,FALSE)</f>
        <v>#N/A</v>
      </c>
      <c r="G31" s="89"/>
      <c r="H31" s="63"/>
      <c r="I31" s="10"/>
      <c r="J31" s="136"/>
      <c r="K31" s="153"/>
      <c r="L31" s="111"/>
      <c r="M31"/>
      <c r="N31"/>
      <c r="O31"/>
      <c r="Q31" s="22"/>
    </row>
    <row r="32" spans="1:17" hidden="1">
      <c r="A32" s="129" t="s">
        <v>164</v>
      </c>
      <c r="B32" s="71"/>
      <c r="C32" s="182"/>
      <c r="D32" s="176" t="e">
        <f>VLOOKUP(A32,'QTO ITEMS'!$A$1:$D$1158,2,FALSE)</f>
        <v>#N/A</v>
      </c>
      <c r="E32" s="133" t="e">
        <f>VLOOKUP(A32,'QTO ITEMS'!$A$1:$D$58,3,FALSE)</f>
        <v>#N/A</v>
      </c>
      <c r="F32" s="133" t="e">
        <f>VLOOKUP(A32,'QTO ITEMS'!$A$1:$D$58,4,FALSE)</f>
        <v>#N/A</v>
      </c>
      <c r="G32" s="89"/>
      <c r="H32" s="63"/>
      <c r="I32" s="10"/>
      <c r="J32" s="136"/>
      <c r="K32" s="153"/>
      <c r="L32" s="111"/>
      <c r="M32"/>
      <c r="N32"/>
      <c r="O32"/>
      <c r="Q32" s="22"/>
    </row>
    <row r="33" spans="1:17" hidden="1">
      <c r="A33" s="129" t="s">
        <v>176</v>
      </c>
      <c r="B33" s="71"/>
      <c r="C33" s="183"/>
      <c r="D33" s="176" t="e">
        <f>VLOOKUP(A33,'QTO ITEMS'!$A$1:$D$1158,2,FALSE)</f>
        <v>#N/A</v>
      </c>
      <c r="E33" s="133" t="e">
        <f>VLOOKUP(A33,'QTO ITEMS'!$A$1:$D$58,3,FALSE)</f>
        <v>#N/A</v>
      </c>
      <c r="F33" s="133" t="e">
        <f>VLOOKUP(A33,'QTO ITEMS'!$A$1:$D$58,4,FALSE)</f>
        <v>#N/A</v>
      </c>
      <c r="G33" s="89"/>
      <c r="H33" s="63"/>
      <c r="I33" s="10"/>
      <c r="J33" s="136"/>
      <c r="K33" s="153"/>
      <c r="L33" s="111"/>
      <c r="M33"/>
      <c r="N33"/>
      <c r="O33"/>
      <c r="Q33" s="22"/>
    </row>
    <row r="34" spans="1:17" hidden="1">
      <c r="A34" s="129" t="s">
        <v>177</v>
      </c>
      <c r="B34" s="71"/>
      <c r="C34" s="183"/>
      <c r="D34" s="176" t="e">
        <f>VLOOKUP(A34,'QTO ITEMS'!$A$1:$D$1158,2,FALSE)</f>
        <v>#N/A</v>
      </c>
      <c r="E34" s="133" t="e">
        <f>VLOOKUP(A34,'QTO ITEMS'!$A$1:$D$58,3,FALSE)</f>
        <v>#N/A</v>
      </c>
      <c r="F34" s="133" t="e">
        <f>VLOOKUP(A34,'QTO ITEMS'!$A$1:$D$58,4,FALSE)</f>
        <v>#N/A</v>
      </c>
      <c r="G34" s="89"/>
      <c r="H34" s="63"/>
      <c r="I34" s="10"/>
      <c r="J34" s="136"/>
      <c r="K34" s="153"/>
      <c r="L34" s="111"/>
      <c r="M34"/>
      <c r="N34"/>
      <c r="O34"/>
      <c r="Q34" s="22"/>
    </row>
    <row r="35" spans="1:17">
      <c r="A35" s="129" t="s">
        <v>178</v>
      </c>
      <c r="B35" s="71"/>
      <c r="C35" s="183"/>
      <c r="D35" s="176" t="str">
        <f>VLOOKUP(A35,'QTO ITEMS'!$A$1:$D$1158,2,FALSE)</f>
        <v>Demo Existing Curb &amp; Gutter</v>
      </c>
      <c r="E35" s="133">
        <f>VLOOKUP(A35,'QTO ITEMS'!$A$1:$D$58,3,FALSE)</f>
        <v>144.476</v>
      </c>
      <c r="F35" s="133" t="str">
        <f>VLOOKUP(A35,'QTO ITEMS'!$A$1:$D$58,4,FALSE)</f>
        <v>LNFT</v>
      </c>
      <c r="G35" s="89"/>
      <c r="H35" s="63"/>
      <c r="I35" s="10"/>
      <c r="J35" s="136"/>
      <c r="K35" s="153"/>
      <c r="L35" s="111"/>
      <c r="M35"/>
      <c r="N35"/>
      <c r="O35"/>
      <c r="Q35" s="22"/>
    </row>
    <row r="36" spans="1:17">
      <c r="A36" s="129" t="s">
        <v>179</v>
      </c>
      <c r="B36" s="71"/>
      <c r="C36" s="183"/>
      <c r="D36" s="176" t="str">
        <f>VLOOKUP(A36,'QTO ITEMS'!$A$1:$D$1158,2,FALSE)</f>
        <v>Type D Curb and Gutter</v>
      </c>
      <c r="E36" s="133">
        <f>VLOOKUP(A36,'QTO ITEMS'!$A$1:$D$58,3,FALSE)</f>
        <v>432</v>
      </c>
      <c r="F36" s="133" t="str">
        <f>VLOOKUP(A36,'QTO ITEMS'!$A$1:$D$58,4,FALSE)</f>
        <v>SQFT</v>
      </c>
      <c r="G36" s="89"/>
      <c r="H36" s="63"/>
      <c r="I36" s="10"/>
      <c r="J36" s="136"/>
      <c r="K36" s="153"/>
      <c r="L36" s="111"/>
      <c r="M36"/>
      <c r="N36"/>
      <c r="O36"/>
      <c r="Q36" s="22"/>
    </row>
    <row r="37" spans="1:17">
      <c r="A37" s="129" t="s">
        <v>180</v>
      </c>
      <c r="B37" s="71"/>
      <c r="C37" s="183"/>
      <c r="D37" s="176" t="str">
        <f>VLOOKUP(A37,'QTO ITEMS'!$A$1:$D$1158,2,FALSE)</f>
        <v>18.5' Wide Sidewalk (5" thick) with Base Course (Along SJP)</v>
      </c>
      <c r="E37" s="133">
        <f>VLOOKUP(A37,'QTO ITEMS'!$A$1:$D$58,3,FALSE)</f>
        <v>566</v>
      </c>
      <c r="F37" s="133" t="str">
        <f>VLOOKUP(A37,'QTO ITEMS'!$A$1:$D$58,4,FALSE)</f>
        <v>LNFT</v>
      </c>
      <c r="G37" s="89"/>
      <c r="H37" s="63"/>
      <c r="I37" s="10"/>
      <c r="J37" s="136"/>
      <c r="K37" s="153"/>
      <c r="L37" s="111"/>
      <c r="M37"/>
      <c r="N37"/>
      <c r="O37"/>
      <c r="Q37" s="22"/>
    </row>
    <row r="38" spans="1:17" hidden="1">
      <c r="A38" s="129" t="s">
        <v>181</v>
      </c>
      <c r="B38" s="71"/>
      <c r="C38" s="183"/>
      <c r="D38" s="176" t="e">
        <f>VLOOKUP(A38,'QTO ITEMS'!$A$1:$D$1158,2,FALSE)</f>
        <v>#N/A</v>
      </c>
      <c r="E38" s="133" t="e">
        <f>VLOOKUP(A38,'QTO ITEMS'!$A$1:$D$58,3,FALSE)</f>
        <v>#N/A</v>
      </c>
      <c r="F38" s="133" t="e">
        <f>VLOOKUP(A38,'QTO ITEMS'!$A$1:$D$58,4,FALSE)</f>
        <v>#N/A</v>
      </c>
      <c r="G38" s="89"/>
      <c r="H38" s="63"/>
      <c r="I38" s="10"/>
      <c r="J38" s="136"/>
      <c r="K38" s="153"/>
      <c r="L38" s="111"/>
      <c r="M38"/>
      <c r="N38"/>
      <c r="O38"/>
      <c r="Q38" s="22"/>
    </row>
    <row r="39" spans="1:17" hidden="1">
      <c r="A39" s="129" t="s">
        <v>182</v>
      </c>
      <c r="B39" s="71"/>
      <c r="C39" s="183"/>
      <c r="D39" s="176" t="e">
        <f>VLOOKUP(A39,'QTO ITEMS'!$A$1:$D$1158,2,FALSE)</f>
        <v>#N/A</v>
      </c>
      <c r="E39" s="133" t="e">
        <f>VLOOKUP(A39,'QTO ITEMS'!$A$1:$D$58,3,FALSE)</f>
        <v>#N/A</v>
      </c>
      <c r="F39" s="133" t="e">
        <f>VLOOKUP(A39,'QTO ITEMS'!$A$1:$D$58,4,FALSE)</f>
        <v>#N/A</v>
      </c>
      <c r="G39" s="89"/>
      <c r="H39" s="63"/>
      <c r="I39" s="10"/>
      <c r="J39" s="136"/>
      <c r="K39" s="153"/>
      <c r="L39" s="111"/>
      <c r="M39"/>
      <c r="N39"/>
      <c r="O39"/>
      <c r="Q39" s="22"/>
    </row>
    <row r="40" spans="1:17" hidden="1">
      <c r="A40" s="129" t="s">
        <v>183</v>
      </c>
      <c r="B40" s="71"/>
      <c r="C40" s="183"/>
      <c r="D40" s="176" t="e">
        <f>VLOOKUP(A40,'QTO ITEMS'!$A$1:$D$1158,2,FALSE)</f>
        <v>#N/A</v>
      </c>
      <c r="E40" s="133" t="e">
        <f>VLOOKUP(A40,'QTO ITEMS'!$A$1:$D$58,3,FALSE)</f>
        <v>#N/A</v>
      </c>
      <c r="F40" s="133" t="e">
        <f>VLOOKUP(A40,'QTO ITEMS'!$A$1:$D$58,4,FALSE)</f>
        <v>#N/A</v>
      </c>
      <c r="G40" s="89"/>
      <c r="H40" s="63"/>
      <c r="I40" s="10"/>
      <c r="J40" s="136"/>
      <c r="K40" s="153"/>
      <c r="L40" s="111"/>
      <c r="M40"/>
      <c r="N40"/>
      <c r="O40"/>
      <c r="Q40" s="22"/>
    </row>
    <row r="41" spans="1:17" hidden="1">
      <c r="A41" s="129" t="s">
        <v>184</v>
      </c>
      <c r="B41" s="71"/>
      <c r="C41" s="183"/>
      <c r="D41" s="176" t="e">
        <f>VLOOKUP(A41,'QTO ITEMS'!$A$1:$D$1158,2,FALSE)</f>
        <v>#N/A</v>
      </c>
      <c r="E41" s="133" t="e">
        <f>VLOOKUP(A41,'QTO ITEMS'!$A$1:$D$58,3,FALSE)</f>
        <v>#N/A</v>
      </c>
      <c r="F41" s="133" t="e">
        <f>VLOOKUP(A41,'QTO ITEMS'!$A$1:$D$58,4,FALSE)</f>
        <v>#N/A</v>
      </c>
      <c r="G41" s="89"/>
      <c r="H41" s="63"/>
      <c r="I41" s="10"/>
      <c r="J41" s="136"/>
      <c r="K41" s="153"/>
      <c r="L41" s="111"/>
      <c r="M41"/>
      <c r="N41"/>
      <c r="O41"/>
      <c r="Q41" s="22"/>
    </row>
    <row r="42" spans="1:17" hidden="1">
      <c r="A42" s="129" t="s">
        <v>185</v>
      </c>
      <c r="B42" s="71"/>
      <c r="C42" s="183"/>
      <c r="D42" s="176" t="e">
        <f>VLOOKUP(A42,'QTO ITEMS'!$A$1:$D$1158,2,FALSE)</f>
        <v>#N/A</v>
      </c>
      <c r="E42" s="133" t="e">
        <f>VLOOKUP(A42,'QTO ITEMS'!$A$1:$D$58,3,FALSE)</f>
        <v>#N/A</v>
      </c>
      <c r="F42" s="133" t="e">
        <f>VLOOKUP(A42,'QTO ITEMS'!$A$1:$D$58,4,FALSE)</f>
        <v>#N/A</v>
      </c>
      <c r="G42" s="89"/>
      <c r="H42" s="63"/>
      <c r="I42" s="10"/>
      <c r="J42" s="136"/>
      <c r="K42" s="153"/>
      <c r="L42" s="111"/>
      <c r="M42"/>
      <c r="N42"/>
      <c r="O42"/>
      <c r="Q42" s="22"/>
    </row>
    <row r="43" spans="1:17" hidden="1">
      <c r="A43" s="129" t="s">
        <v>186</v>
      </c>
      <c r="B43" s="71"/>
      <c r="C43" s="183"/>
      <c r="D43" s="176" t="e">
        <f>VLOOKUP(A43,'QTO ITEMS'!$A$1:$D$1158,2,FALSE)</f>
        <v>#N/A</v>
      </c>
      <c r="E43" s="133" t="e">
        <f>VLOOKUP(A43,'QTO ITEMS'!$A$1:$D$58,3,FALSE)</f>
        <v>#N/A</v>
      </c>
      <c r="F43" s="133" t="e">
        <f>VLOOKUP(A43,'QTO ITEMS'!$A$1:$D$58,4,FALSE)</f>
        <v>#N/A</v>
      </c>
      <c r="G43" s="89"/>
      <c r="H43" s="63"/>
      <c r="I43" s="10"/>
      <c r="J43" s="136"/>
      <c r="K43" s="153"/>
      <c r="L43" s="111"/>
      <c r="M43"/>
      <c r="N43"/>
      <c r="O43"/>
      <c r="Q43" s="22"/>
    </row>
    <row r="44" spans="1:17" hidden="1">
      <c r="A44" s="129" t="s">
        <v>187</v>
      </c>
      <c r="B44" s="71"/>
      <c r="C44" s="183"/>
      <c r="D44" s="176" t="e">
        <f>VLOOKUP(A44,'QTO ITEMS'!$A$1:$D$1158,2,FALSE)</f>
        <v>#N/A</v>
      </c>
      <c r="E44" s="133" t="e">
        <f>VLOOKUP(A44,'QTO ITEMS'!$A$1:$D$58,3,FALSE)</f>
        <v>#N/A</v>
      </c>
      <c r="F44" s="133" t="e">
        <f>VLOOKUP(A44,'QTO ITEMS'!$A$1:$D$58,4,FALSE)</f>
        <v>#N/A</v>
      </c>
      <c r="G44" s="89"/>
      <c r="H44" s="63"/>
      <c r="I44" s="10"/>
      <c r="J44" s="136"/>
      <c r="K44" s="153"/>
      <c r="L44" s="111"/>
      <c r="M44"/>
      <c r="N44"/>
      <c r="O44"/>
      <c r="Q44" s="22"/>
    </row>
    <row r="45" spans="1:17">
      <c r="A45" s="129"/>
      <c r="B45" s="71"/>
      <c r="C45" s="167"/>
      <c r="D45" s="70"/>
      <c r="E45" s="133"/>
      <c r="F45" s="133"/>
      <c r="G45" s="89"/>
      <c r="H45" s="63"/>
      <c r="I45" s="10"/>
      <c r="J45" s="136"/>
      <c r="K45" s="153"/>
      <c r="L45" s="111"/>
      <c r="M45"/>
      <c r="N45"/>
      <c r="O45"/>
      <c r="Q45" s="22"/>
    </row>
    <row r="46" spans="1:17">
      <c r="B46" s="186" t="s">
        <v>4</v>
      </c>
      <c r="C46" s="187"/>
      <c r="D46" s="188"/>
      <c r="E46" s="133"/>
      <c r="F46" s="133"/>
      <c r="G46" s="89"/>
      <c r="H46" s="63"/>
      <c r="I46" s="10"/>
      <c r="J46" s="136"/>
      <c r="K46" s="153"/>
      <c r="L46" s="111"/>
      <c r="M46"/>
      <c r="N46"/>
      <c r="O46"/>
    </row>
    <row r="47" spans="1:17" hidden="1">
      <c r="A47" s="130" t="s">
        <v>31</v>
      </c>
      <c r="B47" s="164"/>
      <c r="C47" s="69"/>
      <c r="D47" s="176" t="e">
        <f>VLOOKUP(A47,'QTO ITEMS'!$A$1:$D$5558,2,FALSE)</f>
        <v>#N/A</v>
      </c>
      <c r="E47" s="133" t="e">
        <f>VLOOKUP(A47,'QTO ITEMS'!$A$1:$D$5558,3,FALSE)</f>
        <v>#N/A</v>
      </c>
      <c r="F47" s="133" t="e">
        <f>VLOOKUP(A47,'QTO ITEMS'!$A$1:$D$5558,4,FALSE)</f>
        <v>#N/A</v>
      </c>
      <c r="G47" s="89"/>
      <c r="H47" s="63"/>
      <c r="I47" s="10"/>
      <c r="J47" s="136"/>
      <c r="K47" s="153"/>
      <c r="L47" s="112"/>
      <c r="M47"/>
      <c r="N47"/>
      <c r="O47"/>
      <c r="Q47" s="22"/>
    </row>
    <row r="48" spans="1:17" ht="12.75" customHeight="1">
      <c r="A48" s="130" t="s">
        <v>81</v>
      </c>
      <c r="B48" s="164"/>
      <c r="C48" s="69"/>
      <c r="D48" s="176" t="str">
        <f>VLOOKUP(A48,'QTO ITEMS'!$A$1:$D$5558,2,FALSE)</f>
        <v>8" C-900 Pipe</v>
      </c>
      <c r="E48" s="133">
        <f>VLOOKUP(A48,'QTO ITEMS'!$A$1:$D$5558,3,FALSE)</f>
        <v>303.25599999999997</v>
      </c>
      <c r="F48" s="133" t="str">
        <f>VLOOKUP(A48,'QTO ITEMS'!$A$1:$D$5558,4,FALSE)</f>
        <v>LNFT</v>
      </c>
      <c r="G48" s="89"/>
      <c r="H48" s="63"/>
      <c r="I48" s="10"/>
      <c r="J48" s="136" t="str">
        <f t="shared" ref="J48:J136" si="0">IF(I48=FALSE,"FIX"," ")</f>
        <v>FIX</v>
      </c>
      <c r="K48" s="153"/>
      <c r="L48" s="111"/>
      <c r="M48"/>
      <c r="N48"/>
      <c r="O48"/>
      <c r="Q48" s="22"/>
    </row>
    <row r="49" spans="1:22" hidden="1">
      <c r="A49" s="130" t="s">
        <v>32</v>
      </c>
      <c r="B49" s="164"/>
      <c r="C49" s="69"/>
      <c r="D49" s="176" t="e">
        <f>VLOOKUP(A49,'QTO ITEMS'!$A$1:$D$5558,2,FALSE)</f>
        <v>#N/A</v>
      </c>
      <c r="E49" s="133" t="e">
        <f>VLOOKUP(A49,'QTO ITEMS'!$A$1:$D$5558,3,FALSE)</f>
        <v>#N/A</v>
      </c>
      <c r="F49" s="133" t="e">
        <f>VLOOKUP(A49,'QTO ITEMS'!$A$1:$D$5558,4,FALSE)</f>
        <v>#N/A</v>
      </c>
      <c r="G49" s="89"/>
      <c r="H49" s="63"/>
      <c r="I49" s="10"/>
      <c r="J49" s="136"/>
      <c r="K49" s="153"/>
      <c r="L49" s="111"/>
      <c r="M49"/>
      <c r="N49"/>
      <c r="O49"/>
      <c r="Q49" s="22"/>
    </row>
    <row r="50" spans="1:22" s="2" customFormat="1" hidden="1">
      <c r="A50" s="130" t="s">
        <v>33</v>
      </c>
      <c r="B50" s="68"/>
      <c r="C50" s="69"/>
      <c r="D50" s="176" t="e">
        <f>VLOOKUP(A50,'QTO ITEMS'!$A$1:$D$5558,2,FALSE)</f>
        <v>#N/A</v>
      </c>
      <c r="E50" s="133" t="e">
        <f>VLOOKUP(A50,'QTO ITEMS'!$A$1:$D$5558,3,FALSE)</f>
        <v>#N/A</v>
      </c>
      <c r="F50" s="133" t="e">
        <f>VLOOKUP(A50,'QTO ITEMS'!$A$1:$D$5558,4,FALSE)</f>
        <v>#N/A</v>
      </c>
      <c r="G50" s="89"/>
      <c r="H50" s="63"/>
      <c r="I50" s="10"/>
      <c r="J50" s="136"/>
      <c r="K50" s="153"/>
      <c r="L50" s="111"/>
      <c r="M50"/>
      <c r="N50"/>
      <c r="O50"/>
      <c r="P50" s="32"/>
      <c r="V50" s="108"/>
    </row>
    <row r="51" spans="1:22" s="2" customFormat="1" ht="12.75" hidden="1" customHeight="1">
      <c r="A51" s="130" t="s">
        <v>82</v>
      </c>
      <c r="B51" s="68"/>
      <c r="C51" s="69"/>
      <c r="D51" s="176" t="e">
        <f>VLOOKUP(A51,'QTO ITEMS'!$A$1:$D$5558,2,FALSE)</f>
        <v>#N/A</v>
      </c>
      <c r="E51" s="133" t="e">
        <f>VLOOKUP(A51,'QTO ITEMS'!$A$1:$D$5558,3,FALSE)</f>
        <v>#N/A</v>
      </c>
      <c r="F51" s="133" t="e">
        <f>VLOOKUP(A51,'QTO ITEMS'!$A$1:$D$5558,4,FALSE)</f>
        <v>#N/A</v>
      </c>
      <c r="G51" s="89"/>
      <c r="H51" s="63"/>
      <c r="I51" s="10"/>
      <c r="J51" s="136" t="str">
        <f t="shared" si="0"/>
        <v>FIX</v>
      </c>
      <c r="K51" s="153"/>
      <c r="L51" s="111"/>
      <c r="M51"/>
      <c r="N51"/>
      <c r="O51"/>
      <c r="P51" s="32"/>
      <c r="V51" s="108"/>
    </row>
    <row r="52" spans="1:22" s="2" customFormat="1">
      <c r="A52" s="130" t="s">
        <v>34</v>
      </c>
      <c r="B52" s="68"/>
      <c r="C52" s="69"/>
      <c r="D52" s="176" t="str">
        <f>VLOOKUP(A52,'QTO ITEMS'!$A$1:$D$5558,2,FALSE)</f>
        <v>8" Gate Valves with valve box/cover</v>
      </c>
      <c r="E52" s="133">
        <f>VLOOKUP(A52,'QTO ITEMS'!$A$1:$D$5558,3,FALSE)</f>
        <v>1</v>
      </c>
      <c r="F52" s="133" t="str">
        <f>VLOOKUP(A52,'QTO ITEMS'!$A$1:$D$5558,4,FALSE)</f>
        <v>EACH</v>
      </c>
      <c r="G52" s="89"/>
      <c r="H52" s="63"/>
      <c r="I52" s="10"/>
      <c r="J52" s="136"/>
      <c r="K52" s="153"/>
      <c r="L52" s="111"/>
      <c r="M52"/>
      <c r="N52"/>
      <c r="O52"/>
      <c r="P52" s="32"/>
      <c r="V52" s="108"/>
    </row>
    <row r="53" spans="1:22" s="2" customFormat="1" hidden="1">
      <c r="A53" s="130" t="s">
        <v>35</v>
      </c>
      <c r="B53" s="68"/>
      <c r="C53" s="69"/>
      <c r="D53" s="176" t="e">
        <f>VLOOKUP(A53,'QTO ITEMS'!$A$1:$D$5558,2,FALSE)</f>
        <v>#N/A</v>
      </c>
      <c r="E53" s="133" t="e">
        <f>VLOOKUP(A53,'QTO ITEMS'!$A$1:$D$5558,3,FALSE)</f>
        <v>#N/A</v>
      </c>
      <c r="F53" s="133" t="e">
        <f>VLOOKUP(A53,'QTO ITEMS'!$A$1:$D$5558,4,FALSE)</f>
        <v>#N/A</v>
      </c>
      <c r="G53" s="89"/>
      <c r="H53" s="63"/>
      <c r="I53" s="10"/>
      <c r="J53" s="136"/>
      <c r="K53" s="153"/>
      <c r="L53" s="111"/>
      <c r="M53"/>
      <c r="N53"/>
      <c r="O53"/>
      <c r="P53" s="32"/>
      <c r="V53" s="108"/>
    </row>
    <row r="54" spans="1:22" s="2" customFormat="1" hidden="1">
      <c r="A54" s="130" t="s">
        <v>36</v>
      </c>
      <c r="B54" s="68"/>
      <c r="C54" s="69"/>
      <c r="D54" s="176" t="e">
        <f>VLOOKUP(A54,'QTO ITEMS'!$A$1:$D$5558,2,FALSE)</f>
        <v>#N/A</v>
      </c>
      <c r="E54" s="133" t="e">
        <f>VLOOKUP(A54,'QTO ITEMS'!$A$1:$D$5558,3,FALSE)</f>
        <v>#N/A</v>
      </c>
      <c r="F54" s="133" t="e">
        <f>VLOOKUP(A54,'QTO ITEMS'!$A$1:$D$5558,4,FALSE)</f>
        <v>#N/A</v>
      </c>
      <c r="G54" s="89"/>
      <c r="H54" s="63"/>
      <c r="I54" s="10"/>
      <c r="J54" s="136"/>
      <c r="K54" s="153"/>
      <c r="L54" s="111"/>
      <c r="M54"/>
      <c r="N54"/>
      <c r="O54"/>
      <c r="P54" s="32"/>
      <c r="V54" s="108"/>
    </row>
    <row r="55" spans="1:22" s="2" customFormat="1" ht="12.75" customHeight="1">
      <c r="A55" s="130" t="s">
        <v>83</v>
      </c>
      <c r="B55" s="68"/>
      <c r="C55" s="69"/>
      <c r="D55" s="176" t="str">
        <f>VLOOKUP(A55,'QTO ITEMS'!$A$1:$D$5558,2,FALSE)</f>
        <v>Fire Hydrant Assembly (Includes Valve &amp; Piping)</v>
      </c>
      <c r="E55" s="133">
        <f>VLOOKUP(A55,'QTO ITEMS'!$A$1:$D$5558,3,FALSE)</f>
        <v>1</v>
      </c>
      <c r="F55" s="133" t="str">
        <f>VLOOKUP(A55,'QTO ITEMS'!$A$1:$D$5558,4,FALSE)</f>
        <v>EACH</v>
      </c>
      <c r="G55" s="89"/>
      <c r="H55" s="63"/>
      <c r="I55" s="10"/>
      <c r="J55" s="136"/>
      <c r="K55" s="153"/>
      <c r="L55" s="111"/>
      <c r="M55" s="22"/>
      <c r="N55" s="22"/>
      <c r="O55" s="22"/>
      <c r="P55" s="32"/>
      <c r="V55" s="108"/>
    </row>
    <row r="56" spans="1:22" s="2" customFormat="1" ht="12.75" customHeight="1">
      <c r="A56" s="130" t="s">
        <v>84</v>
      </c>
      <c r="B56" s="68"/>
      <c r="C56" s="69"/>
      <c r="D56" s="176" t="str">
        <f>VLOOKUP(A56,'QTO ITEMS'!$A$1:$D$5558,2,FALSE)</f>
        <v>Fire Hydrant Concrete Pad</v>
      </c>
      <c r="E56" s="133">
        <f>VLOOKUP(A56,'QTO ITEMS'!$A$1:$D$5558,3,FALSE)</f>
        <v>1</v>
      </c>
      <c r="F56" s="133" t="str">
        <f>VLOOKUP(A56,'QTO ITEMS'!$A$1:$D$5558,4,FALSE)</f>
        <v>EACH</v>
      </c>
      <c r="G56" s="89"/>
      <c r="H56" s="63"/>
      <c r="I56" s="10"/>
      <c r="J56" s="136"/>
      <c r="K56" s="153"/>
      <c r="L56" s="111"/>
      <c r="M56" s="22"/>
      <c r="N56" s="22"/>
      <c r="O56" s="22"/>
      <c r="P56" s="32"/>
      <c r="V56" s="108"/>
    </row>
    <row r="57" spans="1:22" s="2" customFormat="1" ht="12.75" customHeight="1">
      <c r="A57" s="130" t="s">
        <v>37</v>
      </c>
      <c r="B57" s="68"/>
      <c r="C57" s="69"/>
      <c r="D57" s="176" t="str">
        <f>VLOOKUP(A57,'QTO ITEMS'!$A$1:$D$5558,2,FALSE)</f>
        <v>8" x 6" Fire Hydrant Tee</v>
      </c>
      <c r="E57" s="133">
        <f>VLOOKUP(A57,'QTO ITEMS'!$A$1:$D$5558,3,FALSE)</f>
        <v>1</v>
      </c>
      <c r="F57" s="133" t="str">
        <f>VLOOKUP(A57,'QTO ITEMS'!$A$1:$D$5558,4,FALSE)</f>
        <v>EACH</v>
      </c>
      <c r="G57" s="89"/>
      <c r="H57" s="63"/>
      <c r="I57" s="10"/>
      <c r="J57" s="136"/>
      <c r="K57" s="153"/>
      <c r="L57" s="111"/>
      <c r="M57" s="22"/>
      <c r="N57" s="22"/>
      <c r="O57" s="22"/>
      <c r="P57" s="32"/>
      <c r="V57" s="108"/>
    </row>
    <row r="58" spans="1:22" s="2" customFormat="1" ht="12.75" hidden="1" customHeight="1">
      <c r="A58" s="130" t="s">
        <v>85</v>
      </c>
      <c r="B58" s="68"/>
      <c r="C58" s="69"/>
      <c r="D58" s="176" t="e">
        <f>VLOOKUP(A58,'QTO ITEMS'!$A$1:$D$5558,2,FALSE)</f>
        <v>#N/A</v>
      </c>
      <c r="E58" s="133" t="e">
        <f>VLOOKUP(A58,'QTO ITEMS'!$A$1:$D$5558,3,FALSE)</f>
        <v>#N/A</v>
      </c>
      <c r="F58" s="133" t="e">
        <f>VLOOKUP(A58,'QTO ITEMS'!$A$1:$D$5558,4,FALSE)</f>
        <v>#N/A</v>
      </c>
      <c r="G58" s="89"/>
      <c r="H58" s="63"/>
      <c r="I58" s="10"/>
      <c r="J58" s="136"/>
      <c r="K58" s="153"/>
      <c r="L58" s="111"/>
      <c r="M58" s="22"/>
      <c r="N58" s="22"/>
      <c r="O58" s="22"/>
      <c r="P58" s="32"/>
      <c r="V58" s="108"/>
    </row>
    <row r="59" spans="1:22" s="2" customFormat="1" ht="12.75" hidden="1" customHeight="1">
      <c r="A59" s="130" t="s">
        <v>38</v>
      </c>
      <c r="B59" s="68"/>
      <c r="C59" s="69"/>
      <c r="D59" s="176" t="e">
        <f>VLOOKUP(A59,'QTO ITEMS'!$A$1:$D$5558,2,FALSE)</f>
        <v>#N/A</v>
      </c>
      <c r="E59" s="133" t="e">
        <f>VLOOKUP(A59,'QTO ITEMS'!$A$1:$D$5558,3,FALSE)</f>
        <v>#N/A</v>
      </c>
      <c r="F59" s="133" t="e">
        <f>VLOOKUP(A59,'QTO ITEMS'!$A$1:$D$5558,4,FALSE)</f>
        <v>#N/A</v>
      </c>
      <c r="G59" s="89"/>
      <c r="H59" s="63"/>
      <c r="I59" s="10"/>
      <c r="J59" s="136"/>
      <c r="K59" s="153"/>
      <c r="L59" s="111"/>
      <c r="M59" s="22"/>
      <c r="N59" s="22"/>
      <c r="O59" s="22"/>
      <c r="P59" s="32"/>
      <c r="V59" s="108"/>
    </row>
    <row r="60" spans="1:22" s="2" customFormat="1" ht="12.75" hidden="1" customHeight="1">
      <c r="A60" s="130" t="s">
        <v>39</v>
      </c>
      <c r="B60" s="68"/>
      <c r="C60" s="69"/>
      <c r="D60" s="176" t="e">
        <f>VLOOKUP(A60,'QTO ITEMS'!$A$1:$D$5558,2,FALSE)</f>
        <v>#N/A</v>
      </c>
      <c r="E60" s="133" t="e">
        <f>VLOOKUP(A60,'QTO ITEMS'!$A$1:$D$5558,3,FALSE)</f>
        <v>#N/A</v>
      </c>
      <c r="F60" s="133" t="e">
        <f>VLOOKUP(A60,'QTO ITEMS'!$A$1:$D$5558,4,FALSE)</f>
        <v>#N/A</v>
      </c>
      <c r="G60" s="89"/>
      <c r="H60" s="63"/>
      <c r="I60" s="10"/>
      <c r="J60" s="136"/>
      <c r="K60" s="153"/>
      <c r="L60" s="111"/>
      <c r="M60" s="22"/>
      <c r="N60" s="22"/>
      <c r="O60" s="22"/>
      <c r="P60" s="32"/>
      <c r="V60" s="108"/>
    </row>
    <row r="61" spans="1:22" s="2" customFormat="1" ht="12.75" hidden="1" customHeight="1">
      <c r="A61" s="130" t="s">
        <v>40</v>
      </c>
      <c r="B61" s="68"/>
      <c r="C61" s="69"/>
      <c r="D61" s="176" t="e">
        <f>VLOOKUP(A61,'QTO ITEMS'!$A$1:$D$5558,2,FALSE)</f>
        <v>#N/A</v>
      </c>
      <c r="E61" s="133" t="e">
        <f>VLOOKUP(A61,'QTO ITEMS'!$A$1:$D$5558,3,FALSE)</f>
        <v>#N/A</v>
      </c>
      <c r="F61" s="133" t="e">
        <f>VLOOKUP(A61,'QTO ITEMS'!$A$1:$D$5558,4,FALSE)</f>
        <v>#N/A</v>
      </c>
      <c r="G61" s="89"/>
      <c r="H61" s="63"/>
      <c r="I61" s="10"/>
      <c r="J61" s="136"/>
      <c r="K61" s="153"/>
      <c r="L61" s="111"/>
      <c r="M61" s="22"/>
      <c r="N61" s="22"/>
      <c r="O61" s="22"/>
      <c r="P61" s="32"/>
      <c r="V61" s="108"/>
    </row>
    <row r="62" spans="1:22" s="2" customFormat="1" ht="12.75" hidden="1" customHeight="1">
      <c r="A62" s="130" t="s">
        <v>86</v>
      </c>
      <c r="B62" s="68"/>
      <c r="C62" s="69"/>
      <c r="D62" s="176" t="e">
        <f>VLOOKUP(A62,'QTO ITEMS'!$A$1:$D$5558,2,FALSE)</f>
        <v>#N/A</v>
      </c>
      <c r="E62" s="133" t="e">
        <f>VLOOKUP(A62,'QTO ITEMS'!$A$1:$D$5558,3,FALSE)</f>
        <v>#N/A</v>
      </c>
      <c r="F62" s="133" t="e">
        <f>VLOOKUP(A62,'QTO ITEMS'!$A$1:$D$5558,4,FALSE)</f>
        <v>#N/A</v>
      </c>
      <c r="G62" s="89"/>
      <c r="H62" s="63"/>
      <c r="I62" s="10"/>
      <c r="J62" s="136"/>
      <c r="K62" s="153"/>
      <c r="L62" s="111"/>
      <c r="M62" s="22"/>
      <c r="N62" s="22"/>
      <c r="O62" s="22"/>
      <c r="P62" s="32"/>
      <c r="V62" s="108"/>
    </row>
    <row r="63" spans="1:22" s="2" customFormat="1" ht="12.75" hidden="1" customHeight="1">
      <c r="A63" s="130" t="s">
        <v>41</v>
      </c>
      <c r="B63" s="68"/>
      <c r="C63" s="69"/>
      <c r="D63" s="176" t="e">
        <f>VLOOKUP(A63,'QTO ITEMS'!$A$1:$D$5558,2,FALSE)</f>
        <v>#N/A</v>
      </c>
      <c r="E63" s="133" t="e">
        <f>VLOOKUP(A63,'QTO ITEMS'!$A$1:$D$5558,3,FALSE)</f>
        <v>#N/A</v>
      </c>
      <c r="F63" s="133" t="e">
        <f>VLOOKUP(A63,'QTO ITEMS'!$A$1:$D$5558,4,FALSE)</f>
        <v>#N/A</v>
      </c>
      <c r="G63" s="89"/>
      <c r="H63" s="63"/>
      <c r="I63" s="10"/>
      <c r="J63" s="136"/>
      <c r="K63" s="153"/>
      <c r="L63" s="111"/>
      <c r="M63" s="22"/>
      <c r="N63" s="22"/>
      <c r="O63" s="22"/>
      <c r="P63" s="32"/>
      <c r="V63" s="108"/>
    </row>
    <row r="64" spans="1:22" s="2" customFormat="1" ht="12.75" customHeight="1">
      <c r="A64" s="130" t="s">
        <v>87</v>
      </c>
      <c r="B64" s="68"/>
      <c r="C64" s="69"/>
      <c r="D64" s="176" t="str">
        <f>VLOOKUP(A64,'QTO ITEMS'!$A$1:$D$5558,2,FALSE)</f>
        <v>3/4" Service Connections with 3/4" meters</v>
      </c>
      <c r="E64" s="133">
        <f>VLOOKUP(A64,'QTO ITEMS'!$A$1:$D$5558,3,FALSE)</f>
        <v>26</v>
      </c>
      <c r="F64" s="133" t="str">
        <f>VLOOKUP(A64,'QTO ITEMS'!$A$1:$D$5558,4,FALSE)</f>
        <v>EACH</v>
      </c>
      <c r="G64" s="89"/>
      <c r="H64" s="63"/>
      <c r="I64" s="10"/>
      <c r="J64" s="136"/>
      <c r="K64" s="153"/>
      <c r="L64" s="111"/>
      <c r="M64" s="22"/>
      <c r="N64" s="22"/>
      <c r="O64" s="22"/>
      <c r="P64" s="32"/>
      <c r="V64" s="108"/>
    </row>
    <row r="65" spans="1:22" s="2" customFormat="1" ht="12.75" customHeight="1">
      <c r="A65" s="130" t="s">
        <v>88</v>
      </c>
      <c r="B65" s="68"/>
      <c r="C65" s="69"/>
      <c r="D65" s="176" t="str">
        <f>VLOOKUP(A65,'QTO ITEMS'!$A$1:$D$5558,2,FALSE)</f>
        <v>1" Service Connection with 3/4" meter</v>
      </c>
      <c r="E65" s="133">
        <f>VLOOKUP(A65,'QTO ITEMS'!$A$1:$D$5558,3,FALSE)</f>
        <v>7</v>
      </c>
      <c r="F65" s="133" t="str">
        <f>VLOOKUP(A65,'QTO ITEMS'!$A$1:$D$5558,4,FALSE)</f>
        <v>EACH</v>
      </c>
      <c r="G65" s="89"/>
      <c r="H65" s="63"/>
      <c r="I65" s="10"/>
      <c r="J65" s="136"/>
      <c r="K65" s="153"/>
      <c r="L65" s="111"/>
      <c r="M65" s="22"/>
      <c r="N65" s="22"/>
      <c r="O65" s="22"/>
      <c r="P65" s="32"/>
      <c r="V65" s="108"/>
    </row>
    <row r="66" spans="1:22" s="2" customFormat="1" ht="12.75" hidden="1" customHeight="1">
      <c r="A66" s="130" t="s">
        <v>89</v>
      </c>
      <c r="B66" s="68"/>
      <c r="C66" s="69"/>
      <c r="D66" s="176" t="e">
        <f>VLOOKUP(A66,'QTO ITEMS'!$A$1:$D$5558,2,FALSE)</f>
        <v>#N/A</v>
      </c>
      <c r="E66" s="133" t="e">
        <f>VLOOKUP(A66,'QTO ITEMS'!$A$1:$D$5558,3,FALSE)</f>
        <v>#N/A</v>
      </c>
      <c r="F66" s="133" t="e">
        <f>VLOOKUP(A66,'QTO ITEMS'!$A$1:$D$5558,4,FALSE)</f>
        <v>#N/A</v>
      </c>
      <c r="G66" s="89"/>
      <c r="H66" s="63"/>
      <c r="I66" s="10"/>
      <c r="J66" s="136"/>
      <c r="K66" s="153"/>
      <c r="L66" s="111"/>
      <c r="M66" s="22"/>
      <c r="N66" s="22"/>
      <c r="O66" s="22"/>
      <c r="P66" s="32"/>
      <c r="V66" s="108"/>
    </row>
    <row r="67" spans="1:22" s="2" customFormat="1" ht="12.75" hidden="1" customHeight="1">
      <c r="A67" s="130" t="s">
        <v>90</v>
      </c>
      <c r="B67" s="68"/>
      <c r="C67" s="69"/>
      <c r="D67" s="176" t="e">
        <f>VLOOKUP(A67,'QTO ITEMS'!$A$1:$D$5558,2,FALSE)</f>
        <v>#N/A</v>
      </c>
      <c r="E67" s="133" t="e">
        <f>VLOOKUP(A67,'QTO ITEMS'!$A$1:$D$5558,3,FALSE)</f>
        <v>#N/A</v>
      </c>
      <c r="F67" s="133" t="e">
        <f>VLOOKUP(A67,'QTO ITEMS'!$A$1:$D$5558,4,FALSE)</f>
        <v>#N/A</v>
      </c>
      <c r="G67" s="89"/>
      <c r="H67" s="63"/>
      <c r="I67" s="10"/>
      <c r="J67" s="136"/>
      <c r="K67" s="153"/>
      <c r="L67" s="111"/>
      <c r="M67" s="22"/>
      <c r="N67" s="22"/>
      <c r="O67" s="22"/>
      <c r="P67" s="32"/>
      <c r="V67" s="108"/>
    </row>
    <row r="68" spans="1:22" s="2" customFormat="1" ht="12.75" hidden="1" customHeight="1">
      <c r="A68" s="130" t="s">
        <v>42</v>
      </c>
      <c r="B68" s="68"/>
      <c r="C68" s="69"/>
      <c r="D68" s="176" t="e">
        <f>VLOOKUP(A68,'QTO ITEMS'!$A$1:$D$5558,2,FALSE)</f>
        <v>#N/A</v>
      </c>
      <c r="E68" s="133" t="e">
        <f>VLOOKUP(A68,'QTO ITEMS'!$A$1:$D$5558,3,FALSE)</f>
        <v>#N/A</v>
      </c>
      <c r="F68" s="133" t="e">
        <f>VLOOKUP(A68,'QTO ITEMS'!$A$1:$D$5558,4,FALSE)</f>
        <v>#N/A</v>
      </c>
      <c r="G68" s="89"/>
      <c r="H68" s="63"/>
      <c r="I68" s="10"/>
      <c r="J68" s="136"/>
      <c r="K68" s="153"/>
      <c r="L68" s="111"/>
      <c r="M68" s="22"/>
      <c r="N68" s="22"/>
      <c r="O68" s="22"/>
      <c r="P68" s="32"/>
      <c r="V68" s="108"/>
    </row>
    <row r="69" spans="1:22" s="2" customFormat="1" ht="12.75" customHeight="1">
      <c r="A69" s="130" t="s">
        <v>43</v>
      </c>
      <c r="B69" s="68"/>
      <c r="C69" s="69"/>
      <c r="D69" s="176" t="str">
        <f>VLOOKUP(A69,'QTO ITEMS'!$A$1:$D$5558,2,FALSE)</f>
        <v>8" Tie-ins to existing system</v>
      </c>
      <c r="E69" s="133">
        <f>VLOOKUP(A69,'QTO ITEMS'!$A$1:$D$5558,3,FALSE)</f>
        <v>1</v>
      </c>
      <c r="F69" s="133" t="str">
        <f>VLOOKUP(A69,'QTO ITEMS'!$A$1:$D$5558,4,FALSE)</f>
        <v>EACH</v>
      </c>
      <c r="G69" s="89"/>
      <c r="H69" s="63"/>
      <c r="I69" s="10"/>
      <c r="J69" s="136"/>
      <c r="K69" s="153"/>
      <c r="L69" s="111"/>
      <c r="M69" s="22"/>
      <c r="N69" s="22"/>
      <c r="O69" s="22"/>
      <c r="P69" s="32"/>
      <c r="V69" s="108"/>
    </row>
    <row r="70" spans="1:22" s="2" customFormat="1" ht="12.75" hidden="1" customHeight="1">
      <c r="A70" s="130" t="s">
        <v>91</v>
      </c>
      <c r="B70" s="68"/>
      <c r="C70" s="69"/>
      <c r="D70" s="176" t="e">
        <f>VLOOKUP(A70,'QTO ITEMS'!$A$1:$D$5558,2,FALSE)</f>
        <v>#N/A</v>
      </c>
      <c r="E70" s="133" t="e">
        <f>VLOOKUP(A70,'QTO ITEMS'!$A$1:$D$5558,3,FALSE)</f>
        <v>#N/A</v>
      </c>
      <c r="F70" s="133" t="e">
        <f>VLOOKUP(A70,'QTO ITEMS'!$A$1:$D$5558,4,FALSE)</f>
        <v>#N/A</v>
      </c>
      <c r="G70" s="89"/>
      <c r="H70" s="63"/>
      <c r="I70" s="10"/>
      <c r="J70" s="136"/>
      <c r="K70" s="153"/>
      <c r="L70" s="111"/>
      <c r="M70" s="22"/>
      <c r="N70" s="22"/>
      <c r="O70" s="22"/>
      <c r="P70" s="32"/>
      <c r="V70" s="108"/>
    </row>
    <row r="71" spans="1:22" s="2" customFormat="1" ht="12.75" hidden="1" customHeight="1">
      <c r="A71" s="130" t="s">
        <v>92</v>
      </c>
      <c r="B71" s="68"/>
      <c r="C71" s="69"/>
      <c r="D71" s="176" t="e">
        <f>VLOOKUP(A71,'QTO ITEMS'!$A$1:$D$5558,2,FALSE)</f>
        <v>#N/A</v>
      </c>
      <c r="E71" s="133" t="e">
        <f>VLOOKUP(A71,'QTO ITEMS'!$A$1:$D$5558,3,FALSE)</f>
        <v>#N/A</v>
      </c>
      <c r="F71" s="133" t="e">
        <f>VLOOKUP(A71,'QTO ITEMS'!$A$1:$D$5558,4,FALSE)</f>
        <v>#N/A</v>
      </c>
      <c r="G71" s="89"/>
      <c r="H71" s="63"/>
      <c r="I71" s="10"/>
      <c r="J71" s="136"/>
      <c r="K71" s="153"/>
      <c r="L71" s="111"/>
      <c r="M71" s="22"/>
      <c r="N71" s="22"/>
      <c r="O71" s="22"/>
      <c r="P71" s="32"/>
      <c r="V71" s="108"/>
    </row>
    <row r="72" spans="1:22" s="2" customFormat="1" ht="12.75" customHeight="1">
      <c r="A72" s="130" t="s">
        <v>153</v>
      </c>
      <c r="B72" s="68"/>
      <c r="C72" s="69"/>
      <c r="D72" s="176" t="str">
        <f>VLOOKUP(A72,'QTO ITEMS'!$A$1:$D$5558,2,FALSE)</f>
        <v>8"  Tee (Tie to Existing)</v>
      </c>
      <c r="E72" s="133">
        <f>VLOOKUP(A72,'QTO ITEMS'!$A$1:$D$5558,3,FALSE)</f>
        <v>1</v>
      </c>
      <c r="F72" s="133" t="str">
        <f>VLOOKUP(A72,'QTO ITEMS'!$A$1:$D$5558,4,FALSE)</f>
        <v>EACH</v>
      </c>
      <c r="G72" s="89"/>
      <c r="H72" s="63"/>
      <c r="I72" s="10"/>
      <c r="J72" s="136"/>
      <c r="K72" s="153"/>
      <c r="L72" s="111"/>
      <c r="M72" s="22"/>
      <c r="N72" s="22"/>
      <c r="O72" s="22"/>
      <c r="P72" s="32"/>
      <c r="V72" s="108"/>
    </row>
    <row r="73" spans="1:22" s="2" customFormat="1" ht="12.75" hidden="1" customHeight="1">
      <c r="A73" s="130" t="s">
        <v>158</v>
      </c>
      <c r="B73" s="68"/>
      <c r="C73" s="69"/>
      <c r="D73" s="176" t="e">
        <f>VLOOKUP(A73,'QTO ITEMS'!$A$1:$D$5558,2,FALSE)</f>
        <v>#N/A</v>
      </c>
      <c r="E73" s="133" t="e">
        <f>VLOOKUP(A73,'QTO ITEMS'!$A$1:$D$5558,3,FALSE)</f>
        <v>#N/A</v>
      </c>
      <c r="F73" s="133" t="e">
        <f>VLOOKUP(A73,'QTO ITEMS'!$A$1:$D$5558,4,FALSE)</f>
        <v>#N/A</v>
      </c>
      <c r="G73" s="89"/>
      <c r="H73" s="63"/>
      <c r="I73" s="10"/>
      <c r="J73" s="136"/>
      <c r="K73" s="153"/>
      <c r="L73" s="111"/>
      <c r="M73" s="22"/>
      <c r="N73" s="22"/>
      <c r="O73" s="22"/>
      <c r="P73" s="32"/>
      <c r="V73" s="108"/>
    </row>
    <row r="74" spans="1:22" s="2" customFormat="1" ht="12.75" hidden="1" customHeight="1">
      <c r="A74" s="130" t="s">
        <v>191</v>
      </c>
      <c r="B74" s="68"/>
      <c r="C74" s="69"/>
      <c r="D74" s="176" t="e">
        <f>VLOOKUP(A74,'QTO ITEMS'!$A$1:$D$5558,2,FALSE)</f>
        <v>#N/A</v>
      </c>
      <c r="E74" s="133" t="e">
        <f>VLOOKUP(A74,'QTO ITEMS'!$A$1:$D$5558,3,FALSE)</f>
        <v>#N/A</v>
      </c>
      <c r="F74" s="133" t="e">
        <f>VLOOKUP(A74,'QTO ITEMS'!$A$1:$D$5558,4,FALSE)</f>
        <v>#N/A</v>
      </c>
      <c r="G74" s="89"/>
      <c r="H74" s="63"/>
      <c r="I74" s="10"/>
      <c r="J74" s="136"/>
      <c r="K74" s="153"/>
      <c r="L74" s="111"/>
      <c r="M74" s="22"/>
      <c r="N74" s="22"/>
      <c r="O74" s="22"/>
      <c r="P74" s="32"/>
      <c r="V74" s="108"/>
    </row>
    <row r="75" spans="1:22" s="2" customFormat="1" hidden="1">
      <c r="A75" s="130" t="s">
        <v>192</v>
      </c>
      <c r="B75" s="68"/>
      <c r="C75" s="69"/>
      <c r="D75" s="176" t="e">
        <f>VLOOKUP(A75,'QTO ITEMS'!$A$1:$D$5558,2,FALSE)</f>
        <v>#N/A</v>
      </c>
      <c r="E75" s="133" t="e">
        <f>VLOOKUP(A75,'QTO ITEMS'!$A$1:$D$5558,3,FALSE)</f>
        <v>#N/A</v>
      </c>
      <c r="F75" s="133" t="e">
        <f>VLOOKUP(A75,'QTO ITEMS'!$A$1:$D$5558,4,FALSE)</f>
        <v>#N/A</v>
      </c>
      <c r="G75" s="89"/>
      <c r="H75" s="63"/>
      <c r="I75" s="10"/>
      <c r="J75" s="136"/>
      <c r="K75" s="153"/>
      <c r="L75" s="111"/>
      <c r="M75" s="22"/>
      <c r="N75" s="22"/>
      <c r="O75" s="22"/>
      <c r="P75" s="32"/>
      <c r="V75" s="108"/>
    </row>
    <row r="76" spans="1:22" s="2" customFormat="1" ht="12.75" hidden="1" customHeight="1">
      <c r="A76" s="130" t="s">
        <v>193</v>
      </c>
      <c r="B76" s="68"/>
      <c r="C76" s="69"/>
      <c r="D76" s="176" t="e">
        <f>VLOOKUP(A76,'QTO ITEMS'!$A$1:$D$5558,2,FALSE)</f>
        <v>#N/A</v>
      </c>
      <c r="E76" s="133" t="e">
        <f>VLOOKUP(A76,'QTO ITEMS'!$A$1:$D$5558,3,FALSE)</f>
        <v>#N/A</v>
      </c>
      <c r="F76" s="133" t="e">
        <f>VLOOKUP(A76,'QTO ITEMS'!$A$1:$D$5558,4,FALSE)</f>
        <v>#N/A</v>
      </c>
      <c r="G76" s="89"/>
      <c r="H76" s="63"/>
      <c r="I76" s="10"/>
      <c r="J76" s="136"/>
      <c r="K76" s="153"/>
      <c r="L76" s="111"/>
      <c r="M76" s="22"/>
      <c r="N76" s="22"/>
      <c r="O76" s="22"/>
      <c r="P76" s="32"/>
      <c r="V76" s="108"/>
    </row>
    <row r="77" spans="1:22" s="2" customFormat="1">
      <c r="A77" s="130" t="s">
        <v>194</v>
      </c>
      <c r="B77" s="68"/>
      <c r="C77" s="69"/>
      <c r="D77" s="176" t="str">
        <f>VLOOKUP(A77,'QTO ITEMS'!$A$1:$D$5558,2,FALSE)</f>
        <v>Bore 3/4" Water Lateral</v>
      </c>
      <c r="E77" s="133">
        <f>VLOOKUP(A77,'QTO ITEMS'!$A$1:$D$5558,3,FALSE)</f>
        <v>2</v>
      </c>
      <c r="F77" s="133" t="str">
        <f>VLOOKUP(A77,'QTO ITEMS'!$A$1:$D$5558,4,FALSE)</f>
        <v>EACH</v>
      </c>
      <c r="G77" s="89"/>
      <c r="H77" s="63"/>
      <c r="I77" s="10"/>
      <c r="J77" s="136"/>
      <c r="K77" s="139"/>
      <c r="N77" s="22"/>
      <c r="O77" s="22"/>
      <c r="P77" s="107"/>
      <c r="V77" s="108"/>
    </row>
    <row r="78" spans="1:22" hidden="1">
      <c r="A78" s="130" t="s">
        <v>195</v>
      </c>
      <c r="B78" s="68"/>
      <c r="C78" s="69"/>
      <c r="D78" s="176" t="e">
        <f>VLOOKUP(A78,'QTO ITEMS'!$A$1:$D$5558,2,FALSE)</f>
        <v>#N/A</v>
      </c>
      <c r="E78" s="133" t="e">
        <f>VLOOKUP(A78,'QTO ITEMS'!$A$1:$D$5558,3,FALSE)</f>
        <v>#N/A</v>
      </c>
      <c r="F78" s="133" t="e">
        <f>VLOOKUP(A78,'QTO ITEMS'!$A$1:$D$5558,4,FALSE)</f>
        <v>#N/A</v>
      </c>
      <c r="G78" s="89"/>
      <c r="H78" s="63"/>
      <c r="I78" s="10"/>
      <c r="J78" s="136"/>
      <c r="K78" s="153"/>
      <c r="L78" s="111"/>
      <c r="V78" s="108"/>
    </row>
    <row r="79" spans="1:22" hidden="1">
      <c r="A79" s="130" t="s">
        <v>196</v>
      </c>
      <c r="B79" s="68"/>
      <c r="C79" s="69"/>
      <c r="D79" s="176" t="e">
        <f>VLOOKUP(A79,'QTO ITEMS'!$A$1:$D$5558,2,FALSE)</f>
        <v>#N/A</v>
      </c>
      <c r="E79" s="133" t="e">
        <f>VLOOKUP(A79,'QTO ITEMS'!$A$1:$D$5558,3,FALSE)</f>
        <v>#N/A</v>
      </c>
      <c r="F79" s="133" t="e">
        <f>VLOOKUP(A79,'QTO ITEMS'!$A$1:$D$5558,4,FALSE)</f>
        <v>#N/A</v>
      </c>
      <c r="G79" s="89"/>
      <c r="H79" s="63"/>
      <c r="I79" s="10"/>
      <c r="J79" s="136"/>
      <c r="K79" s="153"/>
      <c r="L79" s="111"/>
      <c r="V79" s="108"/>
    </row>
    <row r="80" spans="1:22" ht="12.75" hidden="1" customHeight="1">
      <c r="A80" s="130" t="s">
        <v>197</v>
      </c>
      <c r="B80" s="68"/>
      <c r="C80" s="69"/>
      <c r="D80" s="176" t="e">
        <f>VLOOKUP(A80,'QTO ITEMS'!$A$1:$D$5558,2,FALSE)</f>
        <v>#N/A</v>
      </c>
      <c r="E80" s="133" t="e">
        <f>VLOOKUP(A80,'QTO ITEMS'!$A$1:$D$5558,3,FALSE)</f>
        <v>#N/A</v>
      </c>
      <c r="F80" s="133" t="e">
        <f>VLOOKUP(A80,'QTO ITEMS'!$A$1:$D$5558,4,FALSE)</f>
        <v>#N/A</v>
      </c>
      <c r="G80" s="89"/>
      <c r="H80" s="63"/>
      <c r="I80" s="10"/>
      <c r="J80" s="136"/>
      <c r="K80" s="153"/>
      <c r="L80" s="111"/>
      <c r="V80" s="108"/>
    </row>
    <row r="81" spans="1:22" hidden="1">
      <c r="A81" s="130" t="s">
        <v>198</v>
      </c>
      <c r="B81" s="71"/>
      <c r="C81" s="69"/>
      <c r="D81" s="176" t="e">
        <f>VLOOKUP(A81,'QTO ITEMS'!$A$1:$D$5558,2,FALSE)</f>
        <v>#N/A</v>
      </c>
      <c r="E81" s="133" t="e">
        <f>VLOOKUP(A81,'QTO ITEMS'!$A$1:$D$5558,3,FALSE)</f>
        <v>#N/A</v>
      </c>
      <c r="F81" s="133" t="e">
        <f>VLOOKUP(A81,'QTO ITEMS'!$A$1:$D$5558,4,FALSE)</f>
        <v>#N/A</v>
      </c>
      <c r="G81" s="89"/>
      <c r="H81" s="63"/>
      <c r="I81" s="10"/>
      <c r="J81" s="136"/>
      <c r="K81" s="153"/>
      <c r="L81" s="111"/>
    </row>
    <row r="82" spans="1:22" s="2" customFormat="1" hidden="1">
      <c r="A82" s="130" t="s">
        <v>199</v>
      </c>
      <c r="B82" s="71"/>
      <c r="C82" s="69"/>
      <c r="D82" s="176" t="e">
        <f>VLOOKUP(A82,'QTO ITEMS'!$A$1:$D$5558,2,FALSE)</f>
        <v>#N/A</v>
      </c>
      <c r="E82" s="133" t="e">
        <f>VLOOKUP(A82,'QTO ITEMS'!$A$1:$D$5558,3,FALSE)</f>
        <v>#N/A</v>
      </c>
      <c r="F82" s="133" t="e">
        <f>VLOOKUP(A82,'QTO ITEMS'!$A$1:$D$5558,4,FALSE)</f>
        <v>#N/A</v>
      </c>
      <c r="G82" s="89"/>
      <c r="H82" s="63"/>
      <c r="I82" s="10"/>
      <c r="J82" s="136"/>
      <c r="K82" s="153"/>
      <c r="L82" s="111"/>
      <c r="M82" s="22"/>
      <c r="N82" s="22"/>
      <c r="O82" s="22"/>
      <c r="P82" s="32"/>
      <c r="V82" s="108"/>
    </row>
    <row r="83" spans="1:22" s="2" customFormat="1" ht="12.75" hidden="1" customHeight="1">
      <c r="A83" s="130" t="s">
        <v>200</v>
      </c>
      <c r="B83" s="71"/>
      <c r="C83" s="69"/>
      <c r="D83" s="176" t="e">
        <f>VLOOKUP(A83,'QTO ITEMS'!$A$1:$D$5558,2,FALSE)</f>
        <v>#N/A</v>
      </c>
      <c r="E83" s="133" t="e">
        <f>VLOOKUP(A83,'QTO ITEMS'!$A$1:$D$5558,3,FALSE)</f>
        <v>#N/A</v>
      </c>
      <c r="F83" s="133" t="e">
        <f>VLOOKUP(A83,'QTO ITEMS'!$A$1:$D$5558,4,FALSE)</f>
        <v>#N/A</v>
      </c>
      <c r="G83" s="89"/>
      <c r="H83" s="63"/>
      <c r="I83" s="10"/>
      <c r="J83" s="136"/>
      <c r="K83" s="153"/>
      <c r="L83" s="111"/>
      <c r="M83" s="22"/>
      <c r="N83" s="22"/>
      <c r="O83" s="22"/>
      <c r="P83" s="32"/>
      <c r="V83" s="108"/>
    </row>
    <row r="84" spans="1:22" s="2" customFormat="1" hidden="1">
      <c r="A84" s="130" t="s">
        <v>201</v>
      </c>
      <c r="B84" s="71"/>
      <c r="C84" s="69"/>
      <c r="D84" s="176" t="e">
        <f>VLOOKUP(A84,'QTO ITEMS'!$A$1:$D$5558,2,FALSE)</f>
        <v>#N/A</v>
      </c>
      <c r="E84" s="133" t="e">
        <f>VLOOKUP(A84,'QTO ITEMS'!$A$1:$D$5558,3,FALSE)</f>
        <v>#N/A</v>
      </c>
      <c r="F84" s="133" t="e">
        <f>VLOOKUP(A84,'QTO ITEMS'!$A$1:$D$5558,4,FALSE)</f>
        <v>#N/A</v>
      </c>
      <c r="G84" s="89"/>
      <c r="H84" s="63"/>
      <c r="I84" s="10"/>
      <c r="J84" s="136"/>
      <c r="K84" s="153"/>
      <c r="L84" s="111"/>
      <c r="M84" s="22"/>
      <c r="N84" s="22"/>
      <c r="O84" s="22"/>
      <c r="P84" s="32"/>
      <c r="V84" s="108"/>
    </row>
    <row r="85" spans="1:22" s="2" customFormat="1" ht="12.75" hidden="1" customHeight="1">
      <c r="A85" s="130" t="s">
        <v>202</v>
      </c>
      <c r="B85" s="71"/>
      <c r="C85" s="69"/>
      <c r="D85" s="176" t="e">
        <f>VLOOKUP(A85,'QTO ITEMS'!$A$1:$D$5558,2,FALSE)</f>
        <v>#N/A</v>
      </c>
      <c r="E85" s="133" t="e">
        <f>VLOOKUP(A85,'QTO ITEMS'!$A$1:$D$5558,3,FALSE)</f>
        <v>#N/A</v>
      </c>
      <c r="F85" s="133" t="e">
        <f>VLOOKUP(A85,'QTO ITEMS'!$A$1:$D$5558,4,FALSE)</f>
        <v>#N/A</v>
      </c>
      <c r="G85" s="89"/>
      <c r="H85" s="63"/>
      <c r="I85" s="10"/>
      <c r="J85" s="136"/>
      <c r="K85" s="153"/>
      <c r="L85" s="111"/>
      <c r="M85" s="22"/>
      <c r="N85" s="22"/>
      <c r="O85" s="22"/>
      <c r="P85" s="32"/>
      <c r="V85" s="108"/>
    </row>
    <row r="86" spans="1:22" s="2" customFormat="1" hidden="1">
      <c r="A86" s="130" t="s">
        <v>203</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idden="1">
      <c r="A87" s="130" t="s">
        <v>204</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c r="A88" s="130" t="s">
        <v>205</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idden="1">
      <c r="A89" s="130" t="s">
        <v>206</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hidden="1">
      <c r="A90" s="130" t="s">
        <v>207</v>
      </c>
      <c r="B90" s="71"/>
      <c r="C90" s="69"/>
      <c r="D90" s="176" t="e">
        <f>VLOOKUP(A90,'QTO ITEMS'!$A$1:$D$5558,2,FALSE)</f>
        <v>#N/A</v>
      </c>
      <c r="E90" s="133" t="e">
        <f>VLOOKUP(A90,'QTO ITEMS'!$A$1:$D$5558,3,FALSE)</f>
        <v>#N/A</v>
      </c>
      <c r="F90" s="133" t="e">
        <f>VLOOKUP(A90,'QTO ITEMS'!$A$1:$D$5558,4,FALSE)</f>
        <v>#N/A</v>
      </c>
      <c r="G90" s="89"/>
      <c r="H90" s="63"/>
      <c r="I90" s="10"/>
      <c r="J90" s="136"/>
      <c r="K90" s="153"/>
      <c r="L90" s="111"/>
      <c r="M90" s="22"/>
      <c r="N90" s="22"/>
      <c r="O90" s="22"/>
      <c r="P90" s="32"/>
      <c r="V90" s="108"/>
    </row>
    <row r="91" spans="1:22" s="2" customFormat="1" hidden="1">
      <c r="A91" s="130" t="s">
        <v>208</v>
      </c>
      <c r="B91" s="71"/>
      <c r="C91" s="69"/>
      <c r="D91" s="176" t="e">
        <f>VLOOKUP(A91,'QTO ITEMS'!$A$1:$D$5558,2,FALSE)</f>
        <v>#N/A</v>
      </c>
      <c r="E91" s="133" t="e">
        <f>VLOOKUP(A91,'QTO ITEMS'!$A$1:$D$5558,3,FALSE)</f>
        <v>#N/A</v>
      </c>
      <c r="F91" s="133" t="e">
        <f>VLOOKUP(A91,'QTO ITEMS'!$A$1:$D$5558,4,FALSE)</f>
        <v>#N/A</v>
      </c>
      <c r="G91" s="89"/>
      <c r="H91" s="63"/>
      <c r="I91" s="10"/>
      <c r="J91" s="136"/>
      <c r="K91" s="153"/>
      <c r="L91" s="111"/>
      <c r="M91" s="22"/>
      <c r="N91" s="22"/>
      <c r="O91" s="22"/>
      <c r="P91" s="32"/>
      <c r="V91" s="108"/>
    </row>
    <row r="92" spans="1:22" s="2" customFormat="1" hidden="1">
      <c r="A92" s="130" t="s">
        <v>209</v>
      </c>
      <c r="B92" s="71"/>
      <c r="C92" s="69"/>
      <c r="D92" s="176" t="e">
        <f>VLOOKUP(A92,'QTO ITEMS'!$A$1:$D$5558,2,FALSE)</f>
        <v>#N/A</v>
      </c>
      <c r="E92" s="133" t="e">
        <f>VLOOKUP(A92,'QTO ITEMS'!$A$1:$D$5558,3,FALSE)</f>
        <v>#N/A</v>
      </c>
      <c r="F92" s="133" t="e">
        <f>VLOOKUP(A92,'QTO ITEMS'!$A$1:$D$5558,4,FALSE)</f>
        <v>#N/A</v>
      </c>
      <c r="G92" s="89"/>
      <c r="H92" s="63"/>
      <c r="I92" s="10"/>
      <c r="J92" s="136"/>
      <c r="K92" s="153"/>
      <c r="L92" s="111"/>
      <c r="M92" s="22"/>
      <c r="N92" s="22"/>
      <c r="O92" s="22"/>
      <c r="P92" s="32"/>
      <c r="V92" s="108"/>
    </row>
    <row r="93" spans="1:22" s="2" customFormat="1" ht="12.75" hidden="1" customHeight="1">
      <c r="A93" s="130" t="s">
        <v>210</v>
      </c>
      <c r="B93" s="71"/>
      <c r="C93" s="69"/>
      <c r="D93" s="176" t="e">
        <f>VLOOKUP(A93,'QTO ITEMS'!$A$1:$D$5558,2,FALSE)</f>
        <v>#N/A</v>
      </c>
      <c r="E93" s="133" t="e">
        <f>VLOOKUP(A93,'QTO ITEMS'!$A$1:$D$5558,3,FALSE)</f>
        <v>#N/A</v>
      </c>
      <c r="F93" s="133" t="e">
        <f>VLOOKUP(A93,'QTO ITEMS'!$A$1:$D$5558,4,FALSE)</f>
        <v>#N/A</v>
      </c>
      <c r="G93" s="89"/>
      <c r="H93" s="63"/>
      <c r="I93" s="10"/>
      <c r="J93" s="136"/>
      <c r="K93" s="153"/>
      <c r="L93" s="111"/>
      <c r="M93" s="22"/>
      <c r="N93" s="22"/>
      <c r="O93" s="22"/>
      <c r="P93" s="32"/>
      <c r="V93" s="108"/>
    </row>
    <row r="94" spans="1:22" s="2" customFormat="1" hidden="1">
      <c r="A94" s="130" t="s">
        <v>211</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hidden="1">
      <c r="A95" s="130" t="s">
        <v>212</v>
      </c>
      <c r="B95" s="71"/>
      <c r="C95" s="69"/>
      <c r="D95" s="176" t="e">
        <f>VLOOKUP(A95,'QTO ITEMS'!$A$1:$D$5558,2,FALSE)</f>
        <v>#N/A</v>
      </c>
      <c r="E95" s="133" t="e">
        <f>VLOOKUP(A95,'QTO ITEMS'!$A$1:$D$5558,3,FALSE)</f>
        <v>#N/A</v>
      </c>
      <c r="F95" s="133" t="e">
        <f>VLOOKUP(A95,'QTO ITEMS'!$A$1:$D$5558,4,FALSE)</f>
        <v>#N/A</v>
      </c>
      <c r="G95" s="89"/>
      <c r="H95" s="63"/>
      <c r="I95" s="10"/>
      <c r="J95" s="136"/>
      <c r="K95" s="153"/>
      <c r="L95" s="111"/>
      <c r="M95" s="22"/>
      <c r="N95" s="22"/>
      <c r="O95" s="22"/>
      <c r="P95" s="32"/>
      <c r="V95" s="108"/>
    </row>
    <row r="96" spans="1:22" s="2" customFormat="1" hidden="1">
      <c r="A96" s="130" t="s">
        <v>213</v>
      </c>
      <c r="B96" s="71"/>
      <c r="C96" s="69"/>
      <c r="D96" s="176" t="e">
        <f>VLOOKUP(A96,'QTO ITEMS'!$A$1:$D$5558,2,FALSE)</f>
        <v>#N/A</v>
      </c>
      <c r="E96" s="133" t="e">
        <f>VLOOKUP(A96,'QTO ITEMS'!$A$1:$D$5558,3,FALSE)</f>
        <v>#N/A</v>
      </c>
      <c r="F96" s="133" t="e">
        <f>VLOOKUP(A96,'QTO ITEMS'!$A$1:$D$5558,4,FALSE)</f>
        <v>#N/A</v>
      </c>
      <c r="G96" s="89"/>
      <c r="H96" s="63"/>
      <c r="I96" s="10"/>
      <c r="J96" s="136"/>
      <c r="K96" s="153"/>
      <c r="L96" s="111"/>
      <c r="M96" s="22"/>
      <c r="N96" s="22"/>
      <c r="O96" s="22"/>
      <c r="P96" s="32"/>
      <c r="V96" s="108"/>
    </row>
    <row r="97" spans="1:22" s="2" customFormat="1">
      <c r="B97" s="71"/>
      <c r="C97" s="69"/>
      <c r="D97" s="70"/>
      <c r="E97" s="133"/>
      <c r="F97" s="133"/>
      <c r="G97" s="90"/>
      <c r="H97" s="63"/>
      <c r="I97" s="10"/>
      <c r="J97" s="136"/>
      <c r="K97" s="154"/>
      <c r="L97" s="111"/>
      <c r="M97" s="22"/>
      <c r="N97" s="22"/>
      <c r="O97" s="22"/>
      <c r="P97" s="32"/>
    </row>
    <row r="98" spans="1:22" s="2" customFormat="1" ht="12.75" customHeight="1">
      <c r="B98" s="71" t="s">
        <v>12</v>
      </c>
      <c r="C98" s="100"/>
      <c r="D98" s="72"/>
      <c r="E98" s="133"/>
      <c r="F98" s="133"/>
      <c r="G98" s="89"/>
      <c r="H98" s="63"/>
      <c r="I98" s="10"/>
      <c r="J98" s="136"/>
      <c r="K98" s="153"/>
      <c r="L98" s="111"/>
      <c r="M98" s="22"/>
      <c r="N98" s="22"/>
      <c r="O98" s="22"/>
      <c r="P98" s="32"/>
    </row>
    <row r="99" spans="1:22" s="2" customFormat="1" ht="12.75" customHeight="1">
      <c r="A99" s="108" t="s">
        <v>93</v>
      </c>
      <c r="B99" s="71"/>
      <c r="C99" s="69"/>
      <c r="D99" s="176" t="str">
        <f>VLOOKUP(A99,'QTO ITEMS'!$A$1:$D$58,2,FALSE)</f>
        <v>2" C-900</v>
      </c>
      <c r="E99" s="133">
        <f>VLOOKUP(A99,'QTO ITEMS'!$A$1:$D$5558,3,FALSE)</f>
        <v>494.06</v>
      </c>
      <c r="F99" s="133" t="str">
        <f>VLOOKUP(A99,'QTO ITEMS'!$A$1:$D$5558,4,FALSE)</f>
        <v>LNFT</v>
      </c>
      <c r="G99" s="89"/>
      <c r="H99" s="63"/>
      <c r="I99" s="10"/>
      <c r="J99" s="136"/>
      <c r="K99" s="153"/>
      <c r="L99" s="111"/>
      <c r="M99" s="22"/>
      <c r="N99" s="22"/>
      <c r="O99" s="22"/>
      <c r="P99" s="32"/>
      <c r="V99" s="108"/>
    </row>
    <row r="100" spans="1:22" s="2" customFormat="1" ht="12.75" hidden="1" customHeight="1">
      <c r="A100" s="108" t="s">
        <v>94</v>
      </c>
      <c r="B100" s="71"/>
      <c r="C100" s="69"/>
      <c r="D100" s="176" t="e">
        <f>VLOOKUP(A100,'QTO ITEMS'!$A$1:$D$58,2,FALSE)</f>
        <v>#N/A</v>
      </c>
      <c r="E100" s="133" t="e">
        <f>VLOOKUP(A100,'QTO ITEMS'!$A$1:$D$5558,3,FALSE)</f>
        <v>#N/A</v>
      </c>
      <c r="F100" s="133" t="e">
        <f>VLOOKUP(A100,'QTO ITEMS'!$A$1:$D$5558,4,FALSE)</f>
        <v>#N/A</v>
      </c>
      <c r="G100" s="89"/>
      <c r="H100" s="63"/>
      <c r="I100" s="10"/>
      <c r="J100" s="136"/>
      <c r="K100" s="153"/>
      <c r="L100" s="111"/>
      <c r="M100" s="22"/>
      <c r="N100" s="22"/>
      <c r="O100" s="22"/>
      <c r="P100" s="32"/>
      <c r="V100" s="108"/>
    </row>
    <row r="101" spans="1:22" s="2" customFormat="1" ht="12.75" customHeight="1">
      <c r="A101" s="108" t="s">
        <v>95</v>
      </c>
      <c r="B101" s="73"/>
      <c r="C101" s="69"/>
      <c r="D101" s="176" t="str">
        <f>VLOOKUP(A101,'QTO ITEMS'!$A$1:$D$58,2,FALSE)</f>
        <v>2" Gate Valve</v>
      </c>
      <c r="E101" s="133">
        <f>VLOOKUP(A101,'QTO ITEMS'!$A$1:$D$5558,3,FALSE)</f>
        <v>3</v>
      </c>
      <c r="F101" s="133" t="str">
        <f>VLOOKUP(A101,'QTO ITEMS'!$A$1:$D$5558,4,FALSE)</f>
        <v>EACH</v>
      </c>
      <c r="G101" s="91"/>
      <c r="H101" s="64"/>
      <c r="I101" s="10"/>
      <c r="J101" s="136"/>
      <c r="K101" s="153"/>
      <c r="L101" s="111"/>
      <c r="M101" s="22"/>
      <c r="N101" s="22"/>
      <c r="O101" s="22"/>
      <c r="P101" s="32"/>
      <c r="V101" s="108"/>
    </row>
    <row r="102" spans="1:22" s="2" customFormat="1" ht="12.75" hidden="1" customHeight="1">
      <c r="A102" s="108" t="s">
        <v>96</v>
      </c>
      <c r="B102" s="73"/>
      <c r="C102" s="69"/>
      <c r="D102" s="176" t="e">
        <f>VLOOKUP(A102,'QTO ITEMS'!$A$1:$D$58,2,FALSE)</f>
        <v>#N/A</v>
      </c>
      <c r="E102" s="133" t="e">
        <f>VLOOKUP(A102,'QTO ITEMS'!$A$1:$D$5558,3,FALSE)</f>
        <v>#N/A</v>
      </c>
      <c r="F102" s="133" t="e">
        <f>VLOOKUP(A102,'QTO ITEMS'!$A$1:$D$5558,4,FALSE)</f>
        <v>#N/A</v>
      </c>
      <c r="G102" s="91"/>
      <c r="H102" s="64"/>
      <c r="I102" s="10"/>
      <c r="J102" s="136"/>
      <c r="K102" s="153"/>
      <c r="L102" s="111"/>
      <c r="M102" s="22"/>
      <c r="N102" s="22"/>
      <c r="O102" s="22"/>
      <c r="P102" s="32"/>
      <c r="V102" s="108"/>
    </row>
    <row r="103" spans="1:22" s="2" customFormat="1" ht="12.75" hidden="1" customHeight="1">
      <c r="A103" s="108" t="s">
        <v>97</v>
      </c>
      <c r="B103" s="73"/>
      <c r="C103" s="69"/>
      <c r="D103" s="176" t="e">
        <f>VLOOKUP(A103,'QTO ITEMS'!$A$1:$D$58,2,FALSE)</f>
        <v>#N/A</v>
      </c>
      <c r="E103" s="133" t="e">
        <f>VLOOKUP(A103,'QTO ITEMS'!$A$1:$D$5558,3,FALSE)</f>
        <v>#N/A</v>
      </c>
      <c r="F103" s="133" t="e">
        <f>VLOOKUP(A103,'QTO ITEMS'!$A$1:$D$5558,4,FALSE)</f>
        <v>#N/A</v>
      </c>
      <c r="G103" s="89"/>
      <c r="H103" s="63"/>
      <c r="I103" s="10"/>
      <c r="J103" s="136"/>
      <c r="K103" s="153"/>
      <c r="L103" s="111"/>
      <c r="M103" s="22"/>
      <c r="N103" s="22"/>
      <c r="O103" s="22"/>
      <c r="P103" s="32"/>
      <c r="V103" s="108"/>
    </row>
    <row r="104" spans="1:22" s="2" customFormat="1" ht="12.75" hidden="1" customHeight="1">
      <c r="A104" s="108" t="s">
        <v>98</v>
      </c>
      <c r="B104" s="73"/>
      <c r="C104" s="69"/>
      <c r="D104" s="176" t="e">
        <f>VLOOKUP(A104,'QTO ITEMS'!$A$1:$D$58,2,FALSE)</f>
        <v>#N/A</v>
      </c>
      <c r="E104" s="133" t="e">
        <f>VLOOKUP(A104,'QTO ITEMS'!$A$1:$D$5558,3,FALSE)</f>
        <v>#N/A</v>
      </c>
      <c r="F104" s="133" t="e">
        <f>VLOOKUP(A104,'QTO ITEMS'!$A$1:$D$5558,4,FALSE)</f>
        <v>#N/A</v>
      </c>
      <c r="G104" s="89"/>
      <c r="H104" s="63"/>
      <c r="I104" s="10"/>
      <c r="J104" s="136"/>
      <c r="K104" s="153"/>
      <c r="L104" s="111"/>
      <c r="M104" s="22"/>
      <c r="N104" s="22"/>
      <c r="O104" s="22"/>
      <c r="P104" s="32"/>
      <c r="V104" s="108"/>
    </row>
    <row r="105" spans="1:22" s="2" customFormat="1" ht="12.75" customHeight="1">
      <c r="A105" s="108" t="s">
        <v>154</v>
      </c>
      <c r="B105" s="73"/>
      <c r="C105" s="69"/>
      <c r="D105" s="176" t="str">
        <f>VLOOKUP(A105,'QTO ITEMS'!$A$1:$D$58,2,FALSE)</f>
        <v>1.5" C-900</v>
      </c>
      <c r="E105" s="133">
        <f>VLOOKUP(A105,'QTO ITEMS'!$A$1:$D$5558,3,FALSE)</f>
        <v>16</v>
      </c>
      <c r="F105" s="133" t="str">
        <f>VLOOKUP(A105,'QTO ITEMS'!$A$1:$D$5558,4,FALSE)</f>
        <v>LNFT</v>
      </c>
      <c r="G105" s="89"/>
      <c r="H105" s="63"/>
      <c r="I105" s="10"/>
      <c r="J105" s="136"/>
      <c r="K105" s="153"/>
      <c r="L105" s="111"/>
      <c r="M105" s="22"/>
      <c r="N105" s="22"/>
      <c r="O105" s="22"/>
      <c r="P105" s="32"/>
      <c r="V105" s="108"/>
    </row>
    <row r="106" spans="1:22" s="2" customFormat="1" ht="12.75" hidden="1" customHeight="1">
      <c r="A106" s="108" t="s">
        <v>155</v>
      </c>
      <c r="B106" s="73"/>
      <c r="C106" s="69"/>
      <c r="D106" s="176" t="e">
        <f>VLOOKUP(A106,'QTO ITEMS'!$A$1:$D$58,2,FALSE)</f>
        <v>#N/A</v>
      </c>
      <c r="E106" s="133" t="e">
        <f>VLOOKUP(A106,'QTO ITEMS'!$A$1:$D$5558,3,FALSE)</f>
        <v>#N/A</v>
      </c>
      <c r="F106" s="133" t="e">
        <f>VLOOKUP(A106,'QTO ITEMS'!$A$1:$D$5558,4,FALSE)</f>
        <v>#N/A</v>
      </c>
      <c r="G106" s="89"/>
      <c r="H106" s="63"/>
      <c r="I106" s="10"/>
      <c r="J106" s="136"/>
      <c r="K106" s="153"/>
      <c r="L106" s="111"/>
      <c r="M106" s="22"/>
      <c r="N106" s="22"/>
      <c r="O106" s="22"/>
      <c r="P106" s="32"/>
      <c r="V106" s="108"/>
    </row>
    <row r="107" spans="1:22" s="2" customFormat="1" ht="12.75" hidden="1" customHeight="1">
      <c r="A107" s="108" t="s">
        <v>162</v>
      </c>
      <c r="B107" s="73"/>
      <c r="C107" s="69"/>
      <c r="D107" s="176" t="e">
        <f>VLOOKUP(A107,'QTO ITEMS'!$A$1:$D$58,2,FALSE)</f>
        <v>#N/A</v>
      </c>
      <c r="E107" s="133" t="e">
        <f>VLOOKUP(A107,'QTO ITEMS'!$A$1:$D$5558,3,FALSE)</f>
        <v>#N/A</v>
      </c>
      <c r="F107" s="133" t="e">
        <f>VLOOKUP(A107,'QTO ITEMS'!$A$1:$D$5558,4,FALSE)</f>
        <v>#N/A</v>
      </c>
      <c r="G107" s="89"/>
      <c r="H107" s="63"/>
      <c r="I107" s="10"/>
      <c r="J107" s="136"/>
      <c r="K107" s="153"/>
      <c r="L107" s="111"/>
      <c r="M107" s="22"/>
      <c r="N107" s="22"/>
      <c r="O107" s="22"/>
      <c r="P107" s="32"/>
      <c r="V107" s="108"/>
    </row>
    <row r="108" spans="1:22" s="2" customFormat="1" ht="12.75" hidden="1" customHeight="1">
      <c r="A108" s="108" t="s">
        <v>163</v>
      </c>
      <c r="B108" s="73"/>
      <c r="C108" s="69"/>
      <c r="D108" s="176" t="e">
        <f>VLOOKUP(A108,'QTO ITEMS'!$A$1:$D$58,2,FALSE)</f>
        <v>#N/A</v>
      </c>
      <c r="E108" s="133" t="e">
        <f>VLOOKUP(A108,'QTO ITEMS'!$A$1:$D$5558,3,FALSE)</f>
        <v>#N/A</v>
      </c>
      <c r="F108" s="133" t="e">
        <f>VLOOKUP(A108,'QTO ITEMS'!$A$1:$D$5558,4,FALSE)</f>
        <v>#N/A</v>
      </c>
      <c r="G108" s="89"/>
      <c r="H108" s="63"/>
      <c r="I108" s="10"/>
      <c r="J108" s="136"/>
      <c r="K108" s="153"/>
      <c r="L108" s="111"/>
      <c r="M108" s="22"/>
      <c r="N108" s="22"/>
      <c r="O108" s="22"/>
      <c r="P108" s="32"/>
      <c r="V108" s="108"/>
    </row>
    <row r="109" spans="1:22" s="2" customFormat="1" ht="12.75" hidden="1" customHeight="1">
      <c r="A109" s="108" t="s">
        <v>174</v>
      </c>
      <c r="B109" s="73"/>
      <c r="C109" s="69"/>
      <c r="D109" s="176" t="e">
        <f>VLOOKUP(A109,'QTO ITEMS'!$A$1:$D$58,2,FALSE)</f>
        <v>#N/A</v>
      </c>
      <c r="E109" s="133" t="e">
        <f>VLOOKUP(A109,'QTO ITEMS'!$A$1:$D$5558,3,FALSE)</f>
        <v>#N/A</v>
      </c>
      <c r="F109" s="133" t="e">
        <f>VLOOKUP(A109,'QTO ITEMS'!$A$1:$D$5558,4,FALSE)</f>
        <v>#N/A</v>
      </c>
      <c r="G109" s="89"/>
      <c r="H109" s="63"/>
      <c r="I109" s="10"/>
      <c r="J109" s="136"/>
      <c r="K109" s="153"/>
      <c r="L109" s="111"/>
      <c r="M109" s="22"/>
      <c r="N109" s="22"/>
      <c r="O109" s="22"/>
      <c r="P109" s="32"/>
      <c r="V109" s="108"/>
    </row>
    <row r="110" spans="1:22" s="2" customFormat="1" ht="12.75" hidden="1" customHeight="1">
      <c r="A110" s="108" t="s">
        <v>175</v>
      </c>
      <c r="B110" s="73"/>
      <c r="C110" s="69"/>
      <c r="D110" s="176" t="e">
        <f>VLOOKUP(A110,'QTO ITEMS'!$A$1:$D$58,2,FALSE)</f>
        <v>#N/A</v>
      </c>
      <c r="E110" s="133" t="e">
        <f>VLOOKUP(A110,'QTO ITEMS'!$A$1:$D$5558,3,FALSE)</f>
        <v>#N/A</v>
      </c>
      <c r="F110" s="133" t="e">
        <f>VLOOKUP(A110,'QTO ITEMS'!$A$1:$D$5558,4,FALSE)</f>
        <v>#N/A</v>
      </c>
      <c r="G110" s="89"/>
      <c r="H110" s="63"/>
      <c r="I110" s="10"/>
      <c r="J110" s="136"/>
      <c r="K110" s="153"/>
      <c r="L110" s="111"/>
      <c r="M110" s="22"/>
      <c r="N110" s="22"/>
      <c r="O110" s="22"/>
      <c r="P110" s="32"/>
      <c r="V110" s="108"/>
    </row>
    <row r="111" spans="1:22" s="2" customFormat="1" ht="12.75" customHeight="1">
      <c r="A111" s="108" t="s">
        <v>214</v>
      </c>
      <c r="B111" s="73"/>
      <c r="C111" s="69"/>
      <c r="D111" s="176" t="str">
        <f>VLOOKUP(A111,'QTO ITEMS'!$A$1:$D$58,2,FALSE)</f>
        <v>1.5" Meter Irrigation Point of Connection (P.O.C)</v>
      </c>
      <c r="E111" s="133">
        <f>VLOOKUP(A111,'QTO ITEMS'!$A$1:$D$5558,3,FALSE)</f>
        <v>1</v>
      </c>
      <c r="F111" s="133" t="str">
        <f>VLOOKUP(A111,'QTO ITEMS'!$A$1:$D$5558,4,FALSE)</f>
        <v>EACH</v>
      </c>
      <c r="G111" s="89"/>
      <c r="H111" s="63"/>
      <c r="I111" s="10"/>
      <c r="J111" s="136"/>
      <c r="K111" s="153"/>
      <c r="L111" s="111"/>
      <c r="M111" s="22"/>
      <c r="N111" s="22"/>
      <c r="O111" s="22"/>
      <c r="P111" s="32"/>
      <c r="V111" s="108"/>
    </row>
    <row r="112" spans="1:22" s="2" customFormat="1" ht="12.75" customHeight="1">
      <c r="A112" s="108" t="s">
        <v>215</v>
      </c>
      <c r="B112" s="73"/>
      <c r="C112" s="69"/>
      <c r="D112" s="176" t="str">
        <f>VLOOKUP(A112,'QTO ITEMS'!$A$1:$D$58,2,FALSE)</f>
        <v>2" Meter Irrigation Point of Connection (P.O.C.)</v>
      </c>
      <c r="E112" s="133">
        <f>VLOOKUP(A112,'QTO ITEMS'!$A$1:$D$5558,3,FALSE)</f>
        <v>6</v>
      </c>
      <c r="F112" s="133" t="str">
        <f>VLOOKUP(A112,'QTO ITEMS'!$A$1:$D$5558,4,FALSE)</f>
        <v>EACH</v>
      </c>
      <c r="G112" s="89"/>
      <c r="H112" s="63"/>
      <c r="I112" s="10"/>
      <c r="J112" s="136"/>
      <c r="K112" s="153"/>
      <c r="L112" s="111"/>
      <c r="M112" s="22"/>
      <c r="N112" s="22"/>
      <c r="O112" s="22"/>
      <c r="P112" s="32"/>
      <c r="V112" s="108"/>
    </row>
    <row r="113" spans="1:22" s="2" customFormat="1" ht="12.75" hidden="1" customHeight="1">
      <c r="A113" s="108" t="s">
        <v>216</v>
      </c>
      <c r="B113" s="73"/>
      <c r="C113" s="69"/>
      <c r="D113" s="176" t="e">
        <f>VLOOKUP(A113,'QTO ITEMS'!$A$1:$D$58,2,FALSE)</f>
        <v>#N/A</v>
      </c>
      <c r="E113" s="133" t="e">
        <f>VLOOKUP(A113,'QTO ITEMS'!$A$1:$D$5558,3,FALSE)</f>
        <v>#N/A</v>
      </c>
      <c r="F113" s="133" t="e">
        <f>VLOOKUP(A113,'QTO ITEMS'!$A$1:$D$5558,4,FALSE)</f>
        <v>#N/A</v>
      </c>
      <c r="G113" s="89"/>
      <c r="H113" s="63"/>
      <c r="I113" s="10"/>
      <c r="J113" s="136"/>
      <c r="K113" s="153"/>
      <c r="L113" s="111"/>
      <c r="M113" s="22"/>
      <c r="N113" s="22"/>
      <c r="O113" s="22"/>
      <c r="P113" s="32"/>
      <c r="V113" s="108"/>
    </row>
    <row r="114" spans="1:22" s="2" customFormat="1" ht="12.75" customHeight="1">
      <c r="A114" s="108" t="s">
        <v>263</v>
      </c>
      <c r="B114" s="73"/>
      <c r="C114" s="69"/>
      <c r="D114" s="176" t="str">
        <f>VLOOKUP(A114,'QTO ITEMS'!$A$1:$D$58,2,FALSE)</f>
        <v>2" Saddle Tap into Existing 6" Line</v>
      </c>
      <c r="E114" s="133">
        <f>VLOOKUP(A114,'QTO ITEMS'!$A$1:$D$5558,3,FALSE)</f>
        <v>2</v>
      </c>
      <c r="F114" s="133" t="str">
        <f>VLOOKUP(A114,'QTO ITEMS'!$A$1:$D$5558,4,FALSE)</f>
        <v>EACH</v>
      </c>
      <c r="G114" s="89"/>
      <c r="H114" s="63"/>
      <c r="I114" s="10"/>
      <c r="J114" s="136"/>
      <c r="K114" s="153"/>
      <c r="L114" s="111"/>
      <c r="M114" s="22"/>
      <c r="N114" s="22"/>
      <c r="O114" s="22"/>
      <c r="P114" s="32"/>
      <c r="V114" s="108"/>
    </row>
    <row r="115" spans="1:22" ht="12.75" customHeight="1">
      <c r="B115" s="73"/>
      <c r="C115" s="69"/>
      <c r="D115" s="70"/>
      <c r="E115" s="133"/>
      <c r="F115" s="133"/>
      <c r="G115" s="90"/>
      <c r="H115" s="63"/>
      <c r="I115" s="10"/>
      <c r="J115" s="136"/>
      <c r="K115" s="154"/>
      <c r="L115" s="111"/>
    </row>
    <row r="116" spans="1:22">
      <c r="B116" s="98" t="s">
        <v>3</v>
      </c>
      <c r="C116" s="100"/>
      <c r="D116" s="99"/>
      <c r="E116" s="133"/>
      <c r="F116" s="133"/>
      <c r="G116" s="89"/>
      <c r="H116" s="63"/>
      <c r="I116" s="10"/>
      <c r="J116" s="136"/>
      <c r="K116" s="153"/>
      <c r="L116" s="111"/>
    </row>
    <row r="117" spans="1:22" s="27" customFormat="1">
      <c r="A117" s="131" t="s">
        <v>44</v>
      </c>
      <c r="B117" s="68"/>
      <c r="C117" s="69"/>
      <c r="D117" s="176" t="str">
        <f>VLOOKUP(A117,'QTO ITEMS'!$A$1:$D$58,2,FALSE)</f>
        <v>6" HDPE Pipe</v>
      </c>
      <c r="E117" s="133">
        <f>VLOOKUP(A117,'QTO ITEMS'!$A$1:$D$5558,3,FALSE)</f>
        <v>10</v>
      </c>
      <c r="F117" s="133" t="str">
        <f>VLOOKUP(A117,'QTO ITEMS'!$A$1:$D$5558,4,FALSE)</f>
        <v>LNFT</v>
      </c>
      <c r="G117" s="89"/>
      <c r="H117" s="63"/>
      <c r="I117" s="10" t="e">
        <f>(ROUNDDOWN(#REF!,0)=ROUNDDOWN(E117,0))</f>
        <v>#REF!</v>
      </c>
      <c r="J117" s="136" t="e">
        <f t="shared" si="0"/>
        <v>#REF!</v>
      </c>
      <c r="K117" s="153"/>
      <c r="L117" s="111"/>
      <c r="M117" s="22"/>
      <c r="N117" s="22"/>
      <c r="O117" s="22"/>
      <c r="P117" s="22"/>
      <c r="Q117"/>
      <c r="R117"/>
      <c r="S117"/>
      <c r="T117"/>
    </row>
    <row r="118" spans="1:22" s="27" customFormat="1">
      <c r="A118" s="131" t="s">
        <v>99</v>
      </c>
      <c r="B118" s="68"/>
      <c r="C118" s="69"/>
      <c r="D118" s="176" t="str">
        <f>VLOOKUP(A118,'QTO ITEMS'!$A$1:$D$58,2,FALSE)</f>
        <v>18" RCP CLIII Pipe</v>
      </c>
      <c r="E118" s="133">
        <f>VLOOKUP(A118,'QTO ITEMS'!$A$1:$D$5558,3,FALSE)</f>
        <v>470.9</v>
      </c>
      <c r="F118" s="133" t="str">
        <f>VLOOKUP(A118,'QTO ITEMS'!$A$1:$D$5558,4,FALSE)</f>
        <v>LNFT</v>
      </c>
      <c r="G118" s="89"/>
      <c r="H118" s="63"/>
      <c r="I118" s="10"/>
      <c r="J118" s="136"/>
      <c r="K118" s="153"/>
      <c r="L118" s="111"/>
      <c r="M118" s="22"/>
      <c r="N118" s="22"/>
      <c r="O118" s="22"/>
      <c r="P118" s="22"/>
      <c r="Q118"/>
      <c r="R118"/>
      <c r="S118"/>
      <c r="T118"/>
    </row>
    <row r="119" spans="1:22" s="27" customFormat="1" hidden="1">
      <c r="A119" s="131" t="s">
        <v>45</v>
      </c>
      <c r="B119" s="68"/>
      <c r="C119" s="69"/>
      <c r="D119" s="176" t="e">
        <f>VLOOKUP(A119,'QTO ITEMS'!$A$1:$D$58,2,FALSE)</f>
        <v>#N/A</v>
      </c>
      <c r="E119" s="133" t="e">
        <f>VLOOKUP(A119,'QTO ITEMS'!$A$1:$D$5558,3,FALSE)</f>
        <v>#N/A</v>
      </c>
      <c r="F119" s="133" t="e">
        <f>VLOOKUP(A119,'QTO ITEMS'!$A$1:$D$5558,4,FALSE)</f>
        <v>#N/A</v>
      </c>
      <c r="G119" s="89"/>
      <c r="H119" s="63"/>
      <c r="I119" s="10"/>
      <c r="J119" s="136"/>
      <c r="K119" s="153"/>
      <c r="L119" s="111"/>
      <c r="M119" s="22"/>
      <c r="N119" s="22"/>
      <c r="O119" s="22"/>
      <c r="P119" s="22"/>
      <c r="Q119"/>
      <c r="R119"/>
      <c r="S119"/>
      <c r="T119"/>
    </row>
    <row r="120" spans="1:22" s="27" customFormat="1" hidden="1">
      <c r="A120" s="131" t="s">
        <v>100</v>
      </c>
      <c r="B120" s="68"/>
      <c r="C120" s="69"/>
      <c r="D120" s="176" t="e">
        <f>VLOOKUP(A120,'QTO ITEMS'!$A$1:$D$58,2,FALSE)</f>
        <v>#N/A</v>
      </c>
      <c r="E120" s="133" t="e">
        <f>VLOOKUP(A120,'QTO ITEMS'!$A$1:$D$5558,3,FALSE)</f>
        <v>#N/A</v>
      </c>
      <c r="F120" s="133" t="e">
        <f>VLOOKUP(A120,'QTO ITEMS'!$A$1:$D$5558,4,FALSE)</f>
        <v>#N/A</v>
      </c>
      <c r="G120" s="89"/>
      <c r="H120" s="63"/>
      <c r="I120" s="10"/>
      <c r="J120" s="136"/>
      <c r="K120" s="153"/>
      <c r="L120" s="111"/>
      <c r="M120" s="22"/>
      <c r="N120" s="22"/>
      <c r="O120" s="22"/>
      <c r="P120" s="22"/>
      <c r="Q120"/>
      <c r="R120"/>
      <c r="S120"/>
      <c r="T120"/>
    </row>
    <row r="121" spans="1:22" s="27" customFormat="1">
      <c r="A121" s="131" t="s">
        <v>101</v>
      </c>
      <c r="B121" s="68"/>
      <c r="C121" s="69"/>
      <c r="D121" s="176" t="str">
        <f>VLOOKUP(A121,'QTO ITEMS'!$A$1:$D$58,2,FALSE)</f>
        <v>Catch Basin</v>
      </c>
      <c r="E121" s="133">
        <f>VLOOKUP(A121,'QTO ITEMS'!$A$1:$D$5558,3,FALSE)</f>
        <v>2</v>
      </c>
      <c r="F121" s="133" t="str">
        <f>VLOOKUP(A121,'QTO ITEMS'!$A$1:$D$5558,4,FALSE)</f>
        <v>EACH</v>
      </c>
      <c r="G121" s="89"/>
      <c r="H121" s="63"/>
      <c r="I121" s="10"/>
      <c r="J121" s="136"/>
      <c r="K121" s="153"/>
      <c r="L121" s="111"/>
      <c r="M121" s="22"/>
      <c r="N121" s="22"/>
      <c r="O121" s="22"/>
      <c r="P121" s="22"/>
      <c r="Q121"/>
      <c r="R121"/>
      <c r="S121"/>
      <c r="T121"/>
    </row>
    <row r="122" spans="1:22" s="27" customFormat="1" hidden="1">
      <c r="A122" s="131" t="s">
        <v>102</v>
      </c>
      <c r="B122" s="68"/>
      <c r="C122" s="69"/>
      <c r="D122" s="176" t="e">
        <f>VLOOKUP(A122,'QTO ITEMS'!$A$1:$D$58,2,FALSE)</f>
        <v>#N/A</v>
      </c>
      <c r="E122" s="133" t="e">
        <f>VLOOKUP(A122,'QTO ITEMS'!$A$1:$D$5558,3,FALSE)</f>
        <v>#N/A</v>
      </c>
      <c r="F122" s="133" t="e">
        <f>VLOOKUP(A122,'QTO ITEMS'!$A$1:$D$5558,4,FALSE)</f>
        <v>#N/A</v>
      </c>
      <c r="G122" s="89"/>
      <c r="H122" s="63"/>
      <c r="I122" s="10"/>
      <c r="J122" s="136"/>
      <c r="K122" s="153"/>
      <c r="L122" s="111"/>
      <c r="M122" s="22"/>
      <c r="N122" s="22"/>
      <c r="O122" s="22"/>
      <c r="P122" s="22"/>
      <c r="Q122"/>
      <c r="R122"/>
      <c r="S122"/>
      <c r="T122"/>
    </row>
    <row r="123" spans="1:22" s="27" customFormat="1" hidden="1">
      <c r="A123" s="131" t="s">
        <v>103</v>
      </c>
      <c r="B123" s="68"/>
      <c r="C123" s="69"/>
      <c r="D123" s="176" t="e">
        <f>VLOOKUP(A123,'QTO ITEMS'!$A$1:$D$58,2,FALSE)</f>
        <v>#N/A</v>
      </c>
      <c r="E123" s="133" t="e">
        <f>VLOOKUP(A123,'QTO ITEMS'!$A$1:$D$5558,3,FALSE)</f>
        <v>#N/A</v>
      </c>
      <c r="F123" s="133" t="e">
        <f>VLOOKUP(A123,'QTO ITEMS'!$A$1:$D$5558,4,FALSE)</f>
        <v>#N/A</v>
      </c>
      <c r="G123" s="89"/>
      <c r="H123" s="63"/>
      <c r="I123" s="10"/>
      <c r="J123" s="136"/>
      <c r="K123" s="153"/>
      <c r="L123" s="111"/>
      <c r="M123" s="22"/>
      <c r="N123" s="22"/>
      <c r="O123" s="22"/>
      <c r="P123" s="22"/>
      <c r="Q123"/>
      <c r="R123"/>
      <c r="S123"/>
      <c r="T123"/>
    </row>
    <row r="124" spans="1:22" s="27" customFormat="1">
      <c r="A124" s="131" t="s">
        <v>136</v>
      </c>
      <c r="B124" s="68"/>
      <c r="C124" s="69"/>
      <c r="D124" s="176" t="str">
        <f>VLOOKUP(A124,'QTO ITEMS'!$A$1:$D$58,2,FALSE)</f>
        <v>5' Storm Drain Cleanout</v>
      </c>
      <c r="E124" s="133">
        <f>VLOOKUP(A124,'QTO ITEMS'!$A$1:$D$5558,3,FALSE)</f>
        <v>3</v>
      </c>
      <c r="F124" s="133" t="str">
        <f>VLOOKUP(A124,'QTO ITEMS'!$A$1:$D$5558,4,FALSE)</f>
        <v>EACH</v>
      </c>
      <c r="G124" s="89"/>
      <c r="H124" s="63"/>
      <c r="I124" s="10"/>
      <c r="J124" s="136"/>
      <c r="K124" s="153"/>
      <c r="L124" s="111"/>
      <c r="M124" s="22"/>
      <c r="N124" s="22"/>
      <c r="O124" s="22"/>
      <c r="P124" s="22"/>
      <c r="Q124"/>
      <c r="R124"/>
      <c r="S124"/>
      <c r="T124"/>
    </row>
    <row r="125" spans="1:22" s="27" customFormat="1" hidden="1">
      <c r="A125" s="131" t="s">
        <v>104</v>
      </c>
      <c r="B125" s="68"/>
      <c r="C125" s="69"/>
      <c r="D125" s="176" t="e">
        <f>VLOOKUP(A125,'QTO ITEMS'!$A$1:$D$58,2,FALSE)</f>
        <v>#N/A</v>
      </c>
      <c r="E125" s="133" t="e">
        <f>VLOOKUP(A125,'QTO ITEMS'!$A$1:$D$5558,3,FALSE)</f>
        <v>#N/A</v>
      </c>
      <c r="F125" s="133" t="e">
        <f>VLOOKUP(A125,'QTO ITEMS'!$A$1:$D$5558,4,FALSE)</f>
        <v>#N/A</v>
      </c>
      <c r="G125" s="89"/>
      <c r="H125" s="63"/>
      <c r="I125" s="10"/>
      <c r="J125" s="136"/>
      <c r="K125" s="153"/>
      <c r="L125" s="111"/>
      <c r="M125" s="22"/>
      <c r="N125" s="22"/>
      <c r="O125" s="22"/>
      <c r="P125" s="22"/>
      <c r="Q125"/>
      <c r="R125"/>
      <c r="S125"/>
      <c r="T125"/>
    </row>
    <row r="126" spans="1:22" s="27" customFormat="1">
      <c r="A126" s="131" t="s">
        <v>148</v>
      </c>
      <c r="B126" s="68"/>
      <c r="C126" s="69"/>
      <c r="D126" s="176" t="str">
        <f>VLOOKUP(A126,'QTO ITEMS'!$A$1:$D$58,2,FALSE)</f>
        <v>Dry Well</v>
      </c>
      <c r="E126" s="133">
        <f>VLOOKUP(A126,'QTO ITEMS'!$A$1:$D$5558,3,FALSE)</f>
        <v>1</v>
      </c>
      <c r="F126" s="133" t="str">
        <f>VLOOKUP(A126,'QTO ITEMS'!$A$1:$D$5558,4,FALSE)</f>
        <v>EACH</v>
      </c>
      <c r="G126" s="89"/>
      <c r="H126" s="63"/>
      <c r="I126" s="10"/>
      <c r="J126" s="136"/>
      <c r="K126" s="153"/>
      <c r="L126" s="111"/>
      <c r="M126" s="22"/>
      <c r="N126" s="22"/>
      <c r="O126" s="22"/>
      <c r="P126" s="22"/>
      <c r="Q126"/>
      <c r="R126"/>
      <c r="S126"/>
      <c r="T126"/>
    </row>
    <row r="127" spans="1:22" s="27" customFormat="1">
      <c r="A127" s="131" t="s">
        <v>159</v>
      </c>
      <c r="B127" s="68"/>
      <c r="C127" s="69"/>
      <c r="D127" s="176" t="str">
        <f>VLOOKUP(A127,'QTO ITEMS'!$A$1:$D$58,2,FALSE)</f>
        <v>13,789 C.F. Storm Drain Gallery</v>
      </c>
      <c r="E127" s="133">
        <f>VLOOKUP(A127,'QTO ITEMS'!$A$1:$D$5558,3,FALSE)</f>
        <v>1</v>
      </c>
      <c r="F127" s="133" t="str">
        <f>VLOOKUP(A127,'QTO ITEMS'!$A$1:$D$5558,4,FALSE)</f>
        <v>EACH</v>
      </c>
      <c r="G127" s="89"/>
      <c r="H127" s="63"/>
      <c r="I127" s="10"/>
      <c r="J127" s="136"/>
      <c r="K127" s="153"/>
      <c r="L127" s="111"/>
      <c r="M127" s="22"/>
      <c r="N127" s="22"/>
      <c r="O127" s="22"/>
      <c r="P127" s="22"/>
      <c r="Q127"/>
      <c r="R127"/>
      <c r="S127"/>
      <c r="T127"/>
    </row>
    <row r="128" spans="1:22" s="27" customFormat="1" hidden="1">
      <c r="A128" s="131" t="s">
        <v>217</v>
      </c>
      <c r="B128" s="68"/>
      <c r="C128" s="69"/>
      <c r="D128" s="176" t="e">
        <f>VLOOKUP(A128,'QTO ITEMS'!$A$1:$D$58,2,FALSE)</f>
        <v>#N/A</v>
      </c>
      <c r="E128" s="133" t="e">
        <f>VLOOKUP(A128,'QTO ITEMS'!$A$1:$D$5558,3,FALSE)</f>
        <v>#N/A</v>
      </c>
      <c r="F128" s="133" t="e">
        <f>VLOOKUP(A128,'QTO ITEMS'!$A$1:$D$5558,4,FALSE)</f>
        <v>#N/A</v>
      </c>
      <c r="G128" s="89"/>
      <c r="H128" s="63"/>
      <c r="I128" s="10"/>
      <c r="J128" s="136"/>
      <c r="K128" s="153"/>
      <c r="L128" s="111"/>
      <c r="M128" s="22"/>
      <c r="N128" s="22"/>
      <c r="O128" s="22"/>
      <c r="P128" s="22"/>
      <c r="Q128"/>
      <c r="R128"/>
      <c r="S128"/>
      <c r="T128"/>
    </row>
    <row r="129" spans="1:20" s="27" customFormat="1" ht="12.75" hidden="1" customHeight="1">
      <c r="A129" s="131" t="s">
        <v>218</v>
      </c>
      <c r="B129" s="68"/>
      <c r="C129" s="69"/>
      <c r="D129" s="176" t="e">
        <f>VLOOKUP(A129,'QTO ITEMS'!$A$1:$D$58,2,FALSE)</f>
        <v>#N/A</v>
      </c>
      <c r="E129" s="133" t="e">
        <f>VLOOKUP(A129,'QTO ITEMS'!$A$1:$D$5558,3,FALSE)</f>
        <v>#N/A</v>
      </c>
      <c r="F129" s="133" t="e">
        <f>VLOOKUP(A129,'QTO ITEMS'!$A$1:$D$5558,4,FALSE)</f>
        <v>#N/A</v>
      </c>
      <c r="G129" s="89"/>
      <c r="H129" s="63"/>
      <c r="I129" s="10" t="e">
        <f>(ROUNDDOWN(#REF!,0)=ROUNDDOWN(E129,0))</f>
        <v>#REF!</v>
      </c>
      <c r="J129" s="136" t="e">
        <f t="shared" si="0"/>
        <v>#REF!</v>
      </c>
      <c r="K129" s="153"/>
      <c r="L129" s="111"/>
      <c r="M129" s="22"/>
      <c r="N129" s="22"/>
      <c r="O129" s="22"/>
      <c r="P129" s="22"/>
      <c r="Q129"/>
      <c r="R129"/>
      <c r="S129"/>
      <c r="T129"/>
    </row>
    <row r="130" spans="1:20" hidden="1">
      <c r="A130" s="131" t="s">
        <v>219</v>
      </c>
      <c r="B130" s="68"/>
      <c r="C130" s="69"/>
      <c r="D130" s="176" t="e">
        <f>VLOOKUP(A130,'QTO ITEMS'!$A$1:$D$58,2,FALSE)</f>
        <v>#N/A</v>
      </c>
      <c r="E130" s="133" t="e">
        <f>VLOOKUP(A130,'QTO ITEMS'!$A$1:$D$5558,3,FALSE)</f>
        <v>#N/A</v>
      </c>
      <c r="F130" s="133" t="e">
        <f>VLOOKUP(A130,'QTO ITEMS'!$A$1:$D$5558,4,FALSE)</f>
        <v>#N/A</v>
      </c>
      <c r="G130" s="89"/>
      <c r="H130" s="63"/>
      <c r="I130" s="10" t="e">
        <f>(ROUNDDOWN(#REF!,0)=ROUNDDOWN(E130,0))</f>
        <v>#REF!</v>
      </c>
      <c r="J130" s="136" t="e">
        <f t="shared" si="0"/>
        <v>#REF!</v>
      </c>
      <c r="L130" s="111"/>
    </row>
    <row r="131" spans="1:20" ht="12.75" hidden="1" customHeight="1">
      <c r="A131" s="131" t="s">
        <v>220</v>
      </c>
      <c r="B131" s="68"/>
      <c r="C131" s="69"/>
      <c r="D131" s="176" t="e">
        <f>VLOOKUP(A131,'QTO ITEMS'!$A$1:$D$58,2,FALSE)</f>
        <v>#N/A</v>
      </c>
      <c r="E131" s="133" t="e">
        <f>VLOOKUP(A131,'QTO ITEMS'!$A$1:$D$5558,3,FALSE)</f>
        <v>#N/A</v>
      </c>
      <c r="F131" s="133" t="e">
        <f>VLOOKUP(A131,'QTO ITEMS'!$A$1:$D$5558,4,FALSE)</f>
        <v>#N/A</v>
      </c>
      <c r="G131" s="89"/>
      <c r="H131" s="63"/>
      <c r="I131" s="10" t="e">
        <f>(ROUNDDOWN(#REF!,0)=ROUNDDOWN(E131,0))</f>
        <v>#REF!</v>
      </c>
      <c r="J131" s="136" t="e">
        <f t="shared" si="0"/>
        <v>#REF!</v>
      </c>
      <c r="K131" s="153"/>
      <c r="L131" s="111"/>
    </row>
    <row r="132" spans="1:20" ht="12.75" hidden="1" customHeight="1">
      <c r="A132" s="131" t="s">
        <v>221</v>
      </c>
      <c r="B132" s="68"/>
      <c r="C132" s="69"/>
      <c r="D132" s="176" t="e">
        <f>VLOOKUP(A132,'QTO ITEMS'!$A$1:$D$58,2,FALSE)</f>
        <v>#N/A</v>
      </c>
      <c r="E132" s="133" t="e">
        <f>VLOOKUP(A132,'QTO ITEMS'!$A$1:$D$5558,3,FALSE)</f>
        <v>#N/A</v>
      </c>
      <c r="F132" s="133" t="e">
        <f>VLOOKUP(A132,'QTO ITEMS'!$A$1:$D$5558,4,FALSE)</f>
        <v>#N/A</v>
      </c>
      <c r="G132" s="89"/>
      <c r="H132" s="63"/>
      <c r="I132" s="10" t="e">
        <f>(ROUNDDOWN(#REF!,0)=ROUNDDOWN(E132,0))</f>
        <v>#REF!</v>
      </c>
      <c r="J132" s="136" t="e">
        <f t="shared" si="0"/>
        <v>#REF!</v>
      </c>
      <c r="K132" s="153"/>
      <c r="L132" s="111"/>
    </row>
    <row r="133" spans="1:20" ht="12.75" hidden="1" customHeight="1">
      <c r="A133" s="131" t="s">
        <v>222</v>
      </c>
      <c r="B133" s="68"/>
      <c r="C133" s="69"/>
      <c r="D133" s="176" t="e">
        <f>VLOOKUP(A133,'QTO ITEMS'!$A$1:$D$58,2,FALSE)</f>
        <v>#N/A</v>
      </c>
      <c r="E133" s="133" t="e">
        <f>VLOOKUP(A133,'QTO ITEMS'!$A$1:$D$5558,3,FALSE)</f>
        <v>#N/A</v>
      </c>
      <c r="F133" s="133" t="e">
        <f>VLOOKUP(A133,'QTO ITEMS'!$A$1:$D$5558,4,FALSE)</f>
        <v>#N/A</v>
      </c>
      <c r="G133" s="89"/>
      <c r="H133" s="63"/>
      <c r="I133" s="10" t="e">
        <f>(ROUNDDOWN(#REF!,0)=ROUNDDOWN(E133,0))</f>
        <v>#REF!</v>
      </c>
      <c r="J133" s="136" t="e">
        <f t="shared" si="0"/>
        <v>#REF!</v>
      </c>
      <c r="K133" s="153"/>
      <c r="L133" s="111"/>
    </row>
    <row r="134" spans="1:20" hidden="1">
      <c r="A134" s="131" t="s">
        <v>223</v>
      </c>
      <c r="B134" s="68"/>
      <c r="C134" s="69"/>
      <c r="D134" s="176" t="e">
        <f>VLOOKUP(A134,'QTO ITEMS'!$A$1:$D$58,2,FALSE)</f>
        <v>#N/A</v>
      </c>
      <c r="E134" s="133" t="e">
        <f>VLOOKUP(A134,'QTO ITEMS'!$A$1:$D$5558,3,FALSE)</f>
        <v>#N/A</v>
      </c>
      <c r="F134" s="133" t="e">
        <f>VLOOKUP(A134,'QTO ITEMS'!$A$1:$D$5558,4,FALSE)</f>
        <v>#N/A</v>
      </c>
      <c r="G134" s="89"/>
      <c r="H134" s="63"/>
      <c r="I134" s="10" t="e">
        <f>(ROUNDDOWN(#REF!,0)=ROUNDDOWN(E134,0))</f>
        <v>#REF!</v>
      </c>
      <c r="J134" s="136" t="e">
        <f t="shared" si="0"/>
        <v>#REF!</v>
      </c>
      <c r="K134" s="153"/>
      <c r="L134" s="111"/>
    </row>
    <row r="135" spans="1:20" hidden="1">
      <c r="A135" s="131" t="s">
        <v>224</v>
      </c>
      <c r="B135" s="68"/>
      <c r="C135" s="69"/>
      <c r="D135" s="176" t="e">
        <f>VLOOKUP(A135,'QTO ITEMS'!$A$1:$D$58,2,FALSE)</f>
        <v>#N/A</v>
      </c>
      <c r="E135" s="133" t="e">
        <f>VLOOKUP(A135,'QTO ITEMS'!$A$1:$D$5558,3,FALSE)</f>
        <v>#N/A</v>
      </c>
      <c r="F135" s="133" t="e">
        <f>VLOOKUP(A135,'QTO ITEMS'!$A$1:$D$5558,4,FALSE)</f>
        <v>#N/A</v>
      </c>
      <c r="G135" s="89"/>
      <c r="H135" s="63"/>
      <c r="I135" s="10"/>
      <c r="J135" s="136"/>
      <c r="K135" s="153"/>
      <c r="L135" s="111"/>
    </row>
    <row r="136" spans="1:20" ht="12.75" hidden="1" customHeight="1">
      <c r="A136" s="131" t="s">
        <v>225</v>
      </c>
      <c r="B136" s="68"/>
      <c r="C136" s="69"/>
      <c r="D136" s="176" t="e">
        <f>VLOOKUP(A136,'QTO ITEMS'!$A$1:$D$58,2,FALSE)</f>
        <v>#N/A</v>
      </c>
      <c r="E136" s="133" t="e">
        <f>VLOOKUP(A136,'QTO ITEMS'!$A$1:$D$5558,3,FALSE)</f>
        <v>#N/A</v>
      </c>
      <c r="F136" s="133" t="e">
        <f>VLOOKUP(A136,'QTO ITEMS'!$A$1:$D$5558,4,FALSE)</f>
        <v>#N/A</v>
      </c>
      <c r="G136" s="92"/>
      <c r="H136" s="65"/>
      <c r="I136" s="10" t="e">
        <f>(ROUNDDOWN(#REF!,0)=ROUNDDOWN(E136,0))</f>
        <v>#REF!</v>
      </c>
      <c r="J136" s="136" t="e">
        <f t="shared" si="0"/>
        <v>#REF!</v>
      </c>
      <c r="K136" s="153"/>
      <c r="L136" s="111"/>
    </row>
    <row r="137" spans="1:20" ht="14.25" hidden="1" customHeight="1">
      <c r="A137" s="131" t="s">
        <v>226</v>
      </c>
      <c r="B137" s="68"/>
      <c r="C137" s="69"/>
      <c r="D137" s="176" t="e">
        <f>VLOOKUP(A137,'QTO ITEMS'!$A$1:$D$58,2,FALSE)</f>
        <v>#N/A</v>
      </c>
      <c r="E137" s="133" t="e">
        <f>VLOOKUP(A137,'QTO ITEMS'!$A$1:$D$5558,3,FALSE)</f>
        <v>#N/A</v>
      </c>
      <c r="F137" s="133" t="e">
        <f>VLOOKUP(A137,'QTO ITEMS'!$A$1:$D$5558,4,FALSE)</f>
        <v>#N/A</v>
      </c>
      <c r="G137" s="90"/>
      <c r="H137" s="63"/>
      <c r="I137" s="10"/>
      <c r="J137" s="136"/>
      <c r="K137" s="153"/>
      <c r="L137" s="111"/>
    </row>
    <row r="138" spans="1:20" ht="14.25" hidden="1" customHeight="1">
      <c r="A138" s="131" t="s">
        <v>227</v>
      </c>
      <c r="B138" s="68"/>
      <c r="C138" s="69"/>
      <c r="D138" s="176" t="e">
        <f>VLOOKUP(A138,'QTO ITEMS'!$A$1:$D$58,2,FALSE)</f>
        <v>#N/A</v>
      </c>
      <c r="E138" s="133" t="e">
        <f>VLOOKUP(A138,'QTO ITEMS'!$A$1:$D$5558,3,FALSE)</f>
        <v>#N/A</v>
      </c>
      <c r="F138" s="133" t="e">
        <f>VLOOKUP(A138,'QTO ITEMS'!$A$1:$D$5558,4,FALSE)</f>
        <v>#N/A</v>
      </c>
      <c r="G138" s="90"/>
      <c r="H138" s="63"/>
      <c r="I138" s="10"/>
      <c r="J138" s="136"/>
      <c r="K138" s="153"/>
      <c r="L138" s="111"/>
    </row>
    <row r="139" spans="1:20" ht="14.25" hidden="1" customHeight="1">
      <c r="A139" s="131" t="s">
        <v>228</v>
      </c>
      <c r="B139" s="68"/>
      <c r="C139" s="69"/>
      <c r="D139" s="176" t="e">
        <f>VLOOKUP(A139,'QTO ITEMS'!$A$1:$D$58,2,FALSE)</f>
        <v>#N/A</v>
      </c>
      <c r="E139" s="133" t="e">
        <f>VLOOKUP(A139,'QTO ITEMS'!$A$1:$D$5558,3,FALSE)</f>
        <v>#N/A</v>
      </c>
      <c r="F139" s="133" t="e">
        <f>VLOOKUP(A139,'QTO ITEMS'!$A$1:$D$5558,4,FALSE)</f>
        <v>#N/A</v>
      </c>
      <c r="G139" s="90"/>
      <c r="H139" s="63"/>
      <c r="I139" s="10"/>
      <c r="J139" s="136"/>
      <c r="K139" s="153"/>
      <c r="L139" s="111"/>
    </row>
    <row r="140" spans="1:20" hidden="1">
      <c r="A140" s="131" t="s">
        <v>229</v>
      </c>
      <c r="B140" s="68"/>
      <c r="C140" s="69"/>
      <c r="D140" s="176" t="e">
        <f>VLOOKUP(A140,'QTO ITEMS'!$A$1:$D$58,2,FALSE)</f>
        <v>#N/A</v>
      </c>
      <c r="E140" s="133" t="e">
        <f>VLOOKUP(A140,'QTO ITEMS'!$A$1:$D$5558,3,FALSE)</f>
        <v>#N/A</v>
      </c>
      <c r="F140" s="133" t="e">
        <f>VLOOKUP(A140,'QTO ITEMS'!$A$1:$D$5558,4,FALSE)</f>
        <v>#N/A</v>
      </c>
      <c r="G140" s="90"/>
      <c r="H140" s="63"/>
      <c r="I140" s="10"/>
      <c r="J140" s="136"/>
      <c r="K140" s="153"/>
      <c r="L140" s="111"/>
    </row>
    <row r="141" spans="1:20" hidden="1">
      <c r="A141" s="131" t="s">
        <v>230</v>
      </c>
      <c r="B141" s="68"/>
      <c r="C141" s="69"/>
      <c r="D141" s="176" t="e">
        <f>VLOOKUP(A141,'QTO ITEMS'!$A$1:$D$58,2,FALSE)</f>
        <v>#N/A</v>
      </c>
      <c r="E141" s="133" t="e">
        <f>VLOOKUP(A141,'QTO ITEMS'!$A$1:$D$5558,3,FALSE)</f>
        <v>#N/A</v>
      </c>
      <c r="F141" s="133" t="e">
        <f>VLOOKUP(A141,'QTO ITEMS'!$A$1:$D$5558,4,FALSE)</f>
        <v>#N/A</v>
      </c>
      <c r="G141" s="90"/>
      <c r="H141" s="63"/>
      <c r="I141" s="10"/>
      <c r="J141" s="136"/>
      <c r="K141" s="153"/>
      <c r="L141" s="111"/>
    </row>
    <row r="142" spans="1:20">
      <c r="B142" s="68"/>
      <c r="C142" s="100"/>
      <c r="D142" s="100"/>
      <c r="E142" s="133"/>
      <c r="F142" s="133"/>
      <c r="G142" s="90"/>
      <c r="H142" s="63"/>
      <c r="I142" s="10"/>
      <c r="J142" s="136"/>
      <c r="K142" s="153"/>
      <c r="L142" s="111"/>
      <c r="P142" s="33"/>
      <c r="Q142" s="23"/>
      <c r="R142" s="23"/>
      <c r="S142" s="23"/>
    </row>
    <row r="143" spans="1:20">
      <c r="B143" s="98" t="s">
        <v>2</v>
      </c>
      <c r="C143" s="100"/>
      <c r="D143" s="99"/>
      <c r="E143" s="133"/>
      <c r="F143" s="133"/>
      <c r="G143" s="89"/>
      <c r="H143" s="63"/>
      <c r="I143" s="10"/>
      <c r="J143" s="136"/>
      <c r="K143" s="153"/>
      <c r="L143" s="111"/>
      <c r="P143" s="33"/>
      <c r="Q143" s="23"/>
      <c r="R143" s="23"/>
      <c r="S143" s="23"/>
    </row>
    <row r="144" spans="1:20">
      <c r="A144" s="108" t="s">
        <v>46</v>
      </c>
      <c r="B144" s="68"/>
      <c r="C144" s="69"/>
      <c r="D144" s="176" t="str">
        <f>VLOOKUP(A144,'QTO ITEMS'!$A$1:$D$5158,2,FALSE)</f>
        <v xml:space="preserve">8" PVC Sewer Line </v>
      </c>
      <c r="E144" s="133">
        <f>VLOOKUP(A144,'QTO ITEMS'!$A$1:$D$5158,3,FALSE)</f>
        <v>666.798</v>
      </c>
      <c r="F144" s="133" t="str">
        <f>VLOOKUP(A144,'QTO ITEMS'!$A$1:$D$5158,4,FALSE)</f>
        <v>LNFT</v>
      </c>
      <c r="G144" s="89"/>
      <c r="H144" s="63"/>
      <c r="I144" s="10"/>
      <c r="J144" s="136"/>
      <c r="K144" s="153"/>
      <c r="L144" s="111"/>
    </row>
    <row r="145" spans="1:22" ht="12.75" hidden="1" customHeight="1">
      <c r="A145" s="108" t="s">
        <v>105</v>
      </c>
      <c r="B145" s="68"/>
      <c r="C145" s="69"/>
      <c r="D145" s="176" t="e">
        <f>VLOOKUP(A145,'QTO ITEMS'!$A$1:$D$5158,2,FALSE)</f>
        <v>#N/A</v>
      </c>
      <c r="E145" s="133" t="e">
        <f>VLOOKUP(A145,'QTO ITEMS'!$A$1:$D$5158,3,FALSE)</f>
        <v>#N/A</v>
      </c>
      <c r="F145" s="133" t="e">
        <f>VLOOKUP(A145,'QTO ITEMS'!$A$1:$D$5158,4,FALSE)</f>
        <v>#N/A</v>
      </c>
      <c r="G145" s="89"/>
      <c r="H145" s="63"/>
      <c r="I145" s="10" t="e">
        <f>(ROUNDDOWN(#REF!,0)=ROUNDDOWN(E145,0))</f>
        <v>#REF!</v>
      </c>
      <c r="J145" s="136" t="e">
        <f t="shared" ref="J145:J222" si="1">IF(I145=FALSE,"FIX"," ")</f>
        <v>#REF!</v>
      </c>
      <c r="K145" s="153"/>
      <c r="L145" s="111"/>
    </row>
    <row r="146" spans="1:22" hidden="1">
      <c r="A146" s="108" t="s">
        <v>106</v>
      </c>
      <c r="B146" s="68"/>
      <c r="C146" s="69"/>
      <c r="D146" s="176" t="e">
        <f>VLOOKUP(A146,'QTO ITEMS'!$A$1:$D$5158,2,FALSE)</f>
        <v>#N/A</v>
      </c>
      <c r="E146" s="133" t="e">
        <f>VLOOKUP(A146,'QTO ITEMS'!$A$1:$D$5158,3,FALSE)</f>
        <v>#N/A</v>
      </c>
      <c r="F146" s="133" t="e">
        <f>VLOOKUP(A146,'QTO ITEMS'!$A$1:$D$5158,4,FALSE)</f>
        <v>#N/A</v>
      </c>
      <c r="G146" s="89"/>
      <c r="H146" s="63"/>
      <c r="I146" s="10" t="e">
        <f>(ROUNDDOWN(#REF!,0)=ROUNDDOWN(E146,0))</f>
        <v>#REF!</v>
      </c>
      <c r="J146" s="136" t="e">
        <f t="shared" si="1"/>
        <v>#REF!</v>
      </c>
      <c r="K146" s="153"/>
      <c r="L146" s="111"/>
      <c r="M146" s="96"/>
      <c r="N146" s="96"/>
      <c r="O146" s="96"/>
      <c r="P146" s="96"/>
      <c r="V146" s="96"/>
    </row>
    <row r="147" spans="1:22" hidden="1">
      <c r="A147" s="108" t="s">
        <v>47</v>
      </c>
      <c r="B147" s="68"/>
      <c r="C147" s="69"/>
      <c r="D147" s="176" t="e">
        <f>VLOOKUP(A147,'QTO ITEMS'!$A$1:$D$5158,2,FALSE)</f>
        <v>#N/A</v>
      </c>
      <c r="E147" s="133" t="e">
        <f>VLOOKUP(A147,'QTO ITEMS'!$A$1:$D$5158,3,FALSE)</f>
        <v>#N/A</v>
      </c>
      <c r="F147" s="133" t="e">
        <f>VLOOKUP(A147,'QTO ITEMS'!$A$1:$D$5158,4,FALSE)</f>
        <v>#N/A</v>
      </c>
      <c r="G147" s="89"/>
      <c r="H147" s="63"/>
      <c r="I147" s="10"/>
      <c r="J147" s="136"/>
      <c r="K147" s="153"/>
      <c r="L147" s="111"/>
      <c r="M147" s="96" t="s">
        <v>130</v>
      </c>
      <c r="N147" s="96"/>
      <c r="O147" s="96"/>
      <c r="P147" s="96"/>
    </row>
    <row r="148" spans="1:22">
      <c r="A148" s="108" t="s">
        <v>48</v>
      </c>
      <c r="B148" s="68"/>
      <c r="C148" s="69"/>
      <c r="D148" s="176" t="str">
        <f>VLOOKUP(A148,'QTO ITEMS'!$A$1:$D$5158,2,FALSE)</f>
        <v>4' Manhole</v>
      </c>
      <c r="E148" s="133">
        <f>VLOOKUP(A148,'QTO ITEMS'!$A$1:$D$5158,3,FALSE)</f>
        <v>2</v>
      </c>
      <c r="F148" s="133" t="str">
        <f>VLOOKUP(A148,'QTO ITEMS'!$A$1:$D$5158,4,FALSE)</f>
        <v>EACH</v>
      </c>
      <c r="G148" s="89"/>
      <c r="H148" s="63"/>
      <c r="I148" s="10"/>
      <c r="J148" s="136"/>
      <c r="K148" s="153"/>
      <c r="L148" s="111"/>
    </row>
    <row r="149" spans="1:22" ht="12.75" customHeight="1">
      <c r="A149" s="108" t="s">
        <v>107</v>
      </c>
      <c r="B149" s="68"/>
      <c r="C149" s="69"/>
      <c r="D149" s="176" t="str">
        <f>VLOOKUP(A149,'QTO ITEMS'!$A$1:$D$5158,2,FALSE)</f>
        <v>5' Manhole</v>
      </c>
      <c r="E149" s="133">
        <f>VLOOKUP(A149,'QTO ITEMS'!$A$1:$D$5158,3,FALSE)</f>
        <v>1</v>
      </c>
      <c r="F149" s="133" t="str">
        <f>VLOOKUP(A149,'QTO ITEMS'!$A$1:$D$5158,4,FALSE)</f>
        <v>EACH</v>
      </c>
      <c r="G149" s="89"/>
      <c r="H149" s="63"/>
      <c r="I149" s="10" t="e">
        <f>(ROUNDDOWN(#REF!,0)=ROUNDDOWN(E149,0))</f>
        <v>#REF!</v>
      </c>
      <c r="J149" s="136" t="e">
        <f t="shared" si="1"/>
        <v>#REF!</v>
      </c>
      <c r="K149" s="153"/>
      <c r="L149" s="111"/>
    </row>
    <row r="150" spans="1:22" ht="12.75" hidden="1" customHeight="1">
      <c r="A150" s="108" t="s">
        <v>108</v>
      </c>
      <c r="B150" s="68"/>
      <c r="C150" s="69"/>
      <c r="D150" s="176" t="e">
        <f>VLOOKUP(A150,'QTO ITEMS'!$A$1:$D$5158,2,FALSE)</f>
        <v>#N/A</v>
      </c>
      <c r="E150" s="133" t="e">
        <f>VLOOKUP(A150,'QTO ITEMS'!$A$1:$D$5158,3,FALSE)</f>
        <v>#N/A</v>
      </c>
      <c r="F150" s="133" t="e">
        <f>VLOOKUP(A150,'QTO ITEMS'!$A$1:$D$5158,4,FALSE)</f>
        <v>#N/A</v>
      </c>
      <c r="G150" s="89"/>
      <c r="H150" s="63"/>
      <c r="I150" s="10" t="e">
        <f>(ROUNDDOWN(#REF!,0)=ROUNDDOWN(E150,0))</f>
        <v>#REF!</v>
      </c>
      <c r="J150" s="136" t="e">
        <f t="shared" si="1"/>
        <v>#REF!</v>
      </c>
      <c r="K150" s="153"/>
      <c r="L150" s="111"/>
    </row>
    <row r="151" spans="1:22" hidden="1">
      <c r="A151" s="108" t="s">
        <v>49</v>
      </c>
      <c r="B151" s="68"/>
      <c r="C151" s="69"/>
      <c r="D151" s="176" t="e">
        <f>VLOOKUP(A151,'QTO ITEMS'!$A$1:$D$5158,2,FALSE)</f>
        <v>#N/A</v>
      </c>
      <c r="E151" s="133" t="e">
        <f>VLOOKUP(A151,'QTO ITEMS'!$A$1:$D$5158,3,FALSE)</f>
        <v>#N/A</v>
      </c>
      <c r="F151" s="133" t="e">
        <f>VLOOKUP(A151,'QTO ITEMS'!$A$1:$D$5158,4,FALSE)</f>
        <v>#N/A</v>
      </c>
      <c r="G151" s="89"/>
      <c r="H151" s="63"/>
      <c r="I151" s="10"/>
      <c r="J151" s="136"/>
      <c r="K151" s="153"/>
      <c r="L151" s="111"/>
    </row>
    <row r="152" spans="1:22" hidden="1">
      <c r="A152" s="108" t="s">
        <v>109</v>
      </c>
      <c r="B152" s="68"/>
      <c r="C152" s="69"/>
      <c r="D152" s="176" t="e">
        <f>VLOOKUP(A152,'QTO ITEMS'!$A$1:$D$5158,2,FALSE)</f>
        <v>#N/A</v>
      </c>
      <c r="E152" s="133" t="e">
        <f>VLOOKUP(A152,'QTO ITEMS'!$A$1:$D$5158,3,FALSE)</f>
        <v>#N/A</v>
      </c>
      <c r="F152" s="133" t="e">
        <f>VLOOKUP(A152,'QTO ITEMS'!$A$1:$D$5158,4,FALSE)</f>
        <v>#N/A</v>
      </c>
      <c r="G152" s="89"/>
      <c r="H152" s="63"/>
      <c r="I152" s="10" t="e">
        <f>(ROUNDDOWN(#REF!,0)=ROUNDDOWN(E152,0))</f>
        <v>#REF!</v>
      </c>
      <c r="J152" s="136" t="e">
        <f t="shared" si="1"/>
        <v>#REF!</v>
      </c>
      <c r="K152" s="153"/>
      <c r="L152" s="111"/>
    </row>
    <row r="153" spans="1:22" ht="12.75" customHeight="1">
      <c r="A153" s="108" t="s">
        <v>110</v>
      </c>
      <c r="B153" s="68"/>
      <c r="C153" s="69"/>
      <c r="D153" s="176" t="str">
        <f>VLOOKUP(A153,'QTO ITEMS'!$A$1:$D$5158,2,FALSE)</f>
        <v>4" Service Laterals (Housing Only)</v>
      </c>
      <c r="E153" s="133">
        <v>26</v>
      </c>
      <c r="F153" s="133" t="str">
        <f>VLOOKUP(A153,'QTO ITEMS'!$A$1:$D$5158,4,FALSE)</f>
        <v>EACH</v>
      </c>
      <c r="G153" s="89"/>
      <c r="H153" s="63"/>
      <c r="I153" s="10" t="e">
        <f>(ROUNDDOWN(#REF!,0)=ROUNDDOWN(E153,0))</f>
        <v>#REF!</v>
      </c>
      <c r="J153" s="136" t="e">
        <f t="shared" si="1"/>
        <v>#REF!</v>
      </c>
      <c r="K153" s="153"/>
      <c r="L153" s="111"/>
    </row>
    <row r="154" spans="1:22" ht="12.75" customHeight="1">
      <c r="A154" s="108"/>
      <c r="B154" s="68"/>
      <c r="C154" s="69"/>
      <c r="D154" s="176" t="s">
        <v>315</v>
      </c>
      <c r="E154" s="133">
        <v>3</v>
      </c>
      <c r="F154" s="133" t="s">
        <v>249</v>
      </c>
      <c r="G154" s="89"/>
      <c r="H154" s="63"/>
      <c r="I154" s="10"/>
      <c r="J154" s="136"/>
      <c r="K154" s="153"/>
      <c r="L154" s="111"/>
    </row>
    <row r="155" spans="1:22" ht="12.75" customHeight="1">
      <c r="A155" s="108" t="s">
        <v>111</v>
      </c>
      <c r="B155" s="68"/>
      <c r="C155" s="69"/>
      <c r="D155" s="176" t="str">
        <f>VLOOKUP(A155,'QTO ITEMS'!$A$1:$D$5158,2,FALSE)</f>
        <v>4" Service Lateral Trench Import (25% of Trench in Roadway)</v>
      </c>
      <c r="E155" s="133">
        <f>VLOOKUP(A155,'QTO ITEMS'!$A$1:$D$5158,3,FALSE)</f>
        <v>331.15</v>
      </c>
      <c r="F155" s="133" t="str">
        <f>VLOOKUP(A155,'QTO ITEMS'!$A$1:$D$5158,4,FALSE)</f>
        <v>CY</v>
      </c>
      <c r="G155" s="89"/>
      <c r="H155" s="63"/>
      <c r="I155" s="10" t="e">
        <f>(ROUNDDOWN(#REF!,0)=ROUNDDOWN(E155,0))</f>
        <v>#REF!</v>
      </c>
      <c r="J155" s="136" t="e">
        <f t="shared" si="1"/>
        <v>#REF!</v>
      </c>
      <c r="K155" s="153"/>
      <c r="L155" s="111"/>
    </row>
    <row r="156" spans="1:22">
      <c r="A156" s="108" t="s">
        <v>112</v>
      </c>
      <c r="B156" s="68"/>
      <c r="C156" s="69"/>
      <c r="D156" s="176" t="str">
        <f>VLOOKUP(A156,'QTO ITEMS'!$A$1:$D$5158,2,FALSE)</f>
        <v>Sewer Cleanout</v>
      </c>
      <c r="E156" s="133">
        <v>2</v>
      </c>
      <c r="F156" s="133" t="str">
        <f>VLOOKUP(A156,'QTO ITEMS'!$A$1:$D$5158,4,FALSE)</f>
        <v>EACH</v>
      </c>
      <c r="G156" s="89"/>
      <c r="H156" s="63"/>
      <c r="I156" s="10" t="e">
        <f>(ROUNDDOWN(#REF!,0)=ROUNDDOWN(E156,0))</f>
        <v>#REF!</v>
      </c>
      <c r="J156" s="136" t="e">
        <f t="shared" si="1"/>
        <v>#REF!</v>
      </c>
      <c r="K156" s="153"/>
      <c r="L156" s="111"/>
    </row>
    <row r="157" spans="1:22" hidden="1">
      <c r="A157" s="108" t="s">
        <v>113</v>
      </c>
      <c r="B157" s="68"/>
      <c r="C157" s="69"/>
      <c r="D157" s="176" t="e">
        <f>VLOOKUP(A157,'QTO ITEMS'!$A$1:$D$5158,2,FALSE)</f>
        <v>#N/A</v>
      </c>
      <c r="E157" s="133" t="e">
        <f>VLOOKUP(A157,'QTO ITEMS'!$A$1:$D$5158,3,FALSE)</f>
        <v>#N/A</v>
      </c>
      <c r="F157" s="133" t="e">
        <f>VLOOKUP(A157,'QTO ITEMS'!$A$1:$D$5158,4,FALSE)</f>
        <v>#N/A</v>
      </c>
      <c r="G157" s="89"/>
      <c r="H157" s="63"/>
      <c r="I157" s="10" t="e">
        <f>(ROUNDDOWN(#REF!,0)=ROUNDDOWN(E157,0))</f>
        <v>#REF!</v>
      </c>
      <c r="J157" s="136" t="e">
        <f t="shared" si="1"/>
        <v>#REF!</v>
      </c>
      <c r="K157" s="153"/>
      <c r="L157" s="111"/>
    </row>
    <row r="158" spans="1:22" ht="12.75" hidden="1" customHeight="1">
      <c r="A158" s="108" t="s">
        <v>114</v>
      </c>
      <c r="B158" s="68"/>
      <c r="C158" s="69"/>
      <c r="D158" s="176" t="e">
        <f>VLOOKUP(A158,'QTO ITEMS'!$A$1:$D$5158,2,FALSE)</f>
        <v>#N/A</v>
      </c>
      <c r="E158" s="133" t="e">
        <f>VLOOKUP(A158,'QTO ITEMS'!$A$1:$D$5158,3,FALSE)</f>
        <v>#N/A</v>
      </c>
      <c r="F158" s="133" t="e">
        <f>VLOOKUP(A158,'QTO ITEMS'!$A$1:$D$5158,4,FALSE)</f>
        <v>#N/A</v>
      </c>
      <c r="G158" s="89"/>
      <c r="H158" s="63"/>
      <c r="I158" s="10" t="e">
        <f>(ROUNDDOWN(#REF!,0)=ROUNDDOWN(E158,0))</f>
        <v>#REF!</v>
      </c>
      <c r="J158" s="136" t="e">
        <f t="shared" si="1"/>
        <v>#REF!</v>
      </c>
      <c r="K158" s="153"/>
      <c r="L158" s="111"/>
    </row>
    <row r="159" spans="1:22" ht="12.75" hidden="1" customHeight="1">
      <c r="A159" s="108" t="s">
        <v>137</v>
      </c>
      <c r="B159" s="68"/>
      <c r="C159" s="100"/>
      <c r="D159" s="176" t="e">
        <f>VLOOKUP(A159,'QTO ITEMS'!$A$1:$D$5158,2,FALSE)</f>
        <v>#N/A</v>
      </c>
      <c r="E159" s="133" t="e">
        <f>VLOOKUP(A159,'QTO ITEMS'!$A$1:$D$5158,3,FALSE)</f>
        <v>#N/A</v>
      </c>
      <c r="F159" s="133" t="e">
        <f>VLOOKUP(A159,'QTO ITEMS'!$A$1:$D$5158,4,FALSE)</f>
        <v>#N/A</v>
      </c>
      <c r="G159" s="93"/>
      <c r="H159" s="66"/>
      <c r="I159" s="10"/>
      <c r="J159" s="136"/>
      <c r="K159" s="140"/>
      <c r="L159" s="111"/>
    </row>
    <row r="160" spans="1:22" ht="12.75" customHeight="1">
      <c r="A160" s="108" t="s">
        <v>138</v>
      </c>
      <c r="B160" s="68"/>
      <c r="C160" s="69"/>
      <c r="D160" s="176" t="str">
        <f>VLOOKUP(A160,'QTO ITEMS'!$A$1:$D$5158,2,FALSE)</f>
        <v>Tie to existing</v>
      </c>
      <c r="E160" s="133">
        <f>VLOOKUP(A160,'QTO ITEMS'!$A$1:$D$5158,3,FALSE)</f>
        <v>2</v>
      </c>
      <c r="F160" s="133" t="str">
        <f>VLOOKUP(A160,'QTO ITEMS'!$A$1:$D$5158,4,FALSE)</f>
        <v>EACH</v>
      </c>
      <c r="G160" s="90"/>
      <c r="H160" s="63"/>
      <c r="I160" s="10"/>
      <c r="J160" s="136"/>
      <c r="K160" s="154"/>
      <c r="L160" s="111"/>
    </row>
    <row r="161" spans="1:17" ht="12.75" hidden="1" customHeight="1">
      <c r="A161" s="108" t="s">
        <v>166</v>
      </c>
      <c r="B161" s="68"/>
      <c r="C161" s="69"/>
      <c r="D161" s="176" t="e">
        <f>VLOOKUP(A161,'QTO ITEMS'!$A$1:$D$5158,2,FALSE)</f>
        <v>#N/A</v>
      </c>
      <c r="E161" s="133" t="e">
        <f>VLOOKUP(A161,'QTO ITEMS'!$A$1:$D$5158,3,FALSE)</f>
        <v>#N/A</v>
      </c>
      <c r="F161" s="133" t="e">
        <f>VLOOKUP(A161,'QTO ITEMS'!$A$1:$D$5158,4,FALSE)</f>
        <v>#N/A</v>
      </c>
      <c r="G161" s="90"/>
      <c r="H161" s="63"/>
      <c r="I161" s="10"/>
      <c r="J161" s="136"/>
      <c r="K161" s="154"/>
      <c r="L161" s="111"/>
    </row>
    <row r="162" spans="1:17" ht="12.75" hidden="1" customHeight="1">
      <c r="A162" s="108" t="s">
        <v>167</v>
      </c>
      <c r="B162" s="68"/>
      <c r="C162" s="69"/>
      <c r="D162" s="176" t="e">
        <f>VLOOKUP(A162,'QTO ITEMS'!$A$1:$D$5158,2,FALSE)</f>
        <v>#N/A</v>
      </c>
      <c r="E162" s="133" t="e">
        <f>VLOOKUP(A162,'QTO ITEMS'!$A$1:$D$5158,3,FALSE)</f>
        <v>#N/A</v>
      </c>
      <c r="F162" s="133" t="e">
        <f>VLOOKUP(A162,'QTO ITEMS'!$A$1:$D$5158,4,FALSE)</f>
        <v>#N/A</v>
      </c>
      <c r="G162" s="90"/>
      <c r="H162" s="63"/>
      <c r="I162" s="10"/>
      <c r="J162" s="136"/>
      <c r="K162" s="154"/>
      <c r="L162" s="111"/>
    </row>
    <row r="163" spans="1:17" ht="12.75" hidden="1" customHeight="1">
      <c r="A163" s="108" t="s">
        <v>168</v>
      </c>
      <c r="B163" s="68"/>
      <c r="C163" s="69"/>
      <c r="D163" s="176" t="e">
        <f>VLOOKUP(A163,'QTO ITEMS'!$A$1:$D$5158,2,FALSE)</f>
        <v>#N/A</v>
      </c>
      <c r="E163" s="133" t="e">
        <f>VLOOKUP(A163,'QTO ITEMS'!$A$1:$D$5158,3,FALSE)</f>
        <v>#N/A</v>
      </c>
      <c r="F163" s="133" t="e">
        <f>VLOOKUP(A163,'QTO ITEMS'!$A$1:$D$5158,4,FALSE)</f>
        <v>#N/A</v>
      </c>
      <c r="G163" s="90"/>
      <c r="H163" s="63"/>
      <c r="I163" s="10"/>
      <c r="J163" s="136"/>
      <c r="K163" s="154"/>
      <c r="L163" s="111"/>
    </row>
    <row r="164" spans="1:17" ht="12.75" hidden="1" customHeight="1">
      <c r="A164" s="108" t="s">
        <v>169</v>
      </c>
      <c r="B164" s="68"/>
      <c r="C164" s="69"/>
      <c r="D164" s="176" t="e">
        <f>VLOOKUP(A164,'QTO ITEMS'!$A$1:$D$5158,2,FALSE)</f>
        <v>#N/A</v>
      </c>
      <c r="E164" s="133" t="e">
        <f>VLOOKUP(A164,'QTO ITEMS'!$A$1:$D$5158,3,FALSE)</f>
        <v>#N/A</v>
      </c>
      <c r="F164" s="133" t="e">
        <f>VLOOKUP(A164,'QTO ITEMS'!$A$1:$D$5158,4,FALSE)</f>
        <v>#N/A</v>
      </c>
      <c r="G164" s="90"/>
      <c r="H164" s="63"/>
      <c r="I164" s="10"/>
      <c r="J164" s="136"/>
      <c r="K164" s="154"/>
      <c r="L164" s="111"/>
    </row>
    <row r="165" spans="1:17" ht="12.75" hidden="1" customHeight="1">
      <c r="A165" s="108" t="s">
        <v>170</v>
      </c>
      <c r="B165" s="68"/>
      <c r="C165" s="69"/>
      <c r="D165" s="176" t="e">
        <f>VLOOKUP(A165,'QTO ITEMS'!$A$1:$D$5158,2,FALSE)</f>
        <v>#N/A</v>
      </c>
      <c r="E165" s="133" t="e">
        <f>VLOOKUP(A165,'QTO ITEMS'!$A$1:$D$5158,3,FALSE)</f>
        <v>#N/A</v>
      </c>
      <c r="F165" s="133" t="e">
        <f>VLOOKUP(A165,'QTO ITEMS'!$A$1:$D$5158,4,FALSE)</f>
        <v>#N/A</v>
      </c>
      <c r="G165" s="90"/>
      <c r="H165" s="63"/>
      <c r="I165" s="10"/>
      <c r="J165" s="136"/>
      <c r="K165" s="154"/>
      <c r="L165" s="111"/>
    </row>
    <row r="166" spans="1:17" ht="12.75" hidden="1" customHeight="1">
      <c r="A166" s="108" t="s">
        <v>171</v>
      </c>
      <c r="B166" s="68"/>
      <c r="C166" s="69"/>
      <c r="D166" s="176" t="e">
        <f>VLOOKUP(A166,'QTO ITEMS'!$A$1:$D$5158,2,FALSE)</f>
        <v>#N/A</v>
      </c>
      <c r="E166" s="133" t="e">
        <f>VLOOKUP(A166,'QTO ITEMS'!$A$1:$D$5158,3,FALSE)</f>
        <v>#N/A</v>
      </c>
      <c r="F166" s="133" t="e">
        <f>VLOOKUP(A166,'QTO ITEMS'!$A$1:$D$5158,4,FALSE)</f>
        <v>#N/A</v>
      </c>
      <c r="G166" s="90"/>
      <c r="H166" s="63"/>
      <c r="I166" s="10"/>
      <c r="J166" s="136"/>
      <c r="K166" s="154"/>
      <c r="L166" s="111"/>
    </row>
    <row r="167" spans="1:17" ht="12.75" hidden="1" customHeight="1">
      <c r="A167" s="108" t="s">
        <v>172</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c r="A168" s="108" t="s">
        <v>231</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customHeight="1">
      <c r="A169" s="108"/>
      <c r="B169" s="68"/>
      <c r="C169" s="69"/>
      <c r="D169" s="67"/>
      <c r="E169" s="67"/>
      <c r="F169" s="133"/>
      <c r="G169" s="90"/>
      <c r="H169" s="63"/>
      <c r="I169" s="10"/>
      <c r="J169" s="136"/>
      <c r="K169" s="154"/>
      <c r="L169" s="111"/>
    </row>
    <row r="170" spans="1:17">
      <c r="B170" s="71" t="s">
        <v>6</v>
      </c>
      <c r="C170" s="69"/>
      <c r="D170" s="99"/>
      <c r="E170" s="133"/>
      <c r="F170" s="133"/>
      <c r="G170" s="89"/>
      <c r="H170" s="63"/>
      <c r="I170" s="10"/>
      <c r="J170" s="136"/>
      <c r="K170" s="153"/>
      <c r="L170" s="111"/>
      <c r="M170" s="10"/>
      <c r="P170" s="174"/>
      <c r="Q170" s="173"/>
    </row>
    <row r="171" spans="1:17">
      <c r="B171" s="98"/>
      <c r="C171" s="99"/>
      <c r="D171" s="67"/>
      <c r="E171" s="133"/>
      <c r="F171" s="133"/>
      <c r="G171" s="89"/>
      <c r="H171" s="63"/>
      <c r="I171" s="10"/>
      <c r="J171" s="136"/>
      <c r="K171" s="153"/>
      <c r="L171" s="111"/>
    </row>
    <row r="172" spans="1:17">
      <c r="B172" s="68"/>
      <c r="C172" s="99"/>
      <c r="D172" s="74" t="s">
        <v>8</v>
      </c>
      <c r="E172" s="133"/>
      <c r="F172" s="133"/>
      <c r="G172" s="89"/>
      <c r="H172" s="128"/>
      <c r="I172" s="10"/>
      <c r="J172" s="136"/>
      <c r="K172" s="153"/>
      <c r="L172" s="111"/>
      <c r="M172" s="10"/>
      <c r="P172" s="105"/>
      <c r="Q172" s="104"/>
    </row>
    <row r="173" spans="1:17" hidden="1">
      <c r="A173" s="108" t="s">
        <v>50</v>
      </c>
      <c r="B173" s="68"/>
      <c r="C173" s="125"/>
      <c r="D173" s="67" t="e">
        <f>VLOOKUP(A173,'QTO ITEMS'!$A$1:$D$5558,2,FALSE)</f>
        <v>#N/A</v>
      </c>
      <c r="E173" s="133" t="e">
        <f>VLOOKUP(A173,'QTO ITEMS'!$A$1:$D$5558,3,FALSE)</f>
        <v>#N/A</v>
      </c>
      <c r="F173" s="133" t="e">
        <f>VLOOKUP(A173,'QTO ITEMS'!$A$1:$D$5558,4,FALSE)</f>
        <v>#N/A</v>
      </c>
      <c r="G173" s="89"/>
      <c r="H173" s="128"/>
      <c r="I173" s="10"/>
      <c r="J173" s="136"/>
      <c r="K173" s="153"/>
      <c r="L173" s="111"/>
      <c r="M173" s="10"/>
      <c r="P173" s="126"/>
      <c r="Q173" s="124"/>
    </row>
    <row r="174" spans="1:17">
      <c r="A174" s="108" t="s">
        <v>51</v>
      </c>
      <c r="B174" s="68"/>
      <c r="C174" s="69"/>
      <c r="D174" s="176" t="s">
        <v>316</v>
      </c>
      <c r="E174" s="133">
        <v>1</v>
      </c>
      <c r="F174" s="133" t="s">
        <v>249</v>
      </c>
      <c r="G174" s="89"/>
      <c r="H174" s="128"/>
      <c r="I174" s="10"/>
      <c r="J174" s="136"/>
      <c r="K174" s="153"/>
      <c r="L174" s="111"/>
      <c r="M174" s="10"/>
      <c r="N174" s="10"/>
      <c r="O174" s="10"/>
      <c r="P174" s="11"/>
    </row>
    <row r="175" spans="1:17">
      <c r="A175" s="108" t="s">
        <v>135</v>
      </c>
      <c r="B175" s="68"/>
      <c r="C175" s="69"/>
      <c r="D175" s="176" t="str">
        <f>VLOOKUP(A175,'QTO ITEMS'!$A$1:$D$5558,2,FALSE)</f>
        <v>CAT 4 Lights w/Poles</v>
      </c>
      <c r="E175" s="133">
        <f>VLOOKUP(A175,'QTO ITEMS'!$A$1:$D$5558,3,FALSE)</f>
        <v>3</v>
      </c>
      <c r="F175" s="133" t="str">
        <f>VLOOKUP(A175,'QTO ITEMS'!$A$1:$D$5558,4,FALSE)</f>
        <v>EACH</v>
      </c>
      <c r="G175" s="89"/>
      <c r="H175" s="128"/>
      <c r="I175" s="10"/>
      <c r="J175" s="136"/>
      <c r="K175" s="153"/>
      <c r="M175"/>
      <c r="N175"/>
      <c r="O175"/>
      <c r="P175" s="11"/>
    </row>
    <row r="176" spans="1:17">
      <c r="A176" s="108" t="s">
        <v>52</v>
      </c>
      <c r="B176" s="68"/>
      <c r="C176" s="69"/>
      <c r="D176" s="176" t="str">
        <f>VLOOKUP(A176,'QTO ITEMS'!$A$1:$D$5558,2,FALSE)</f>
        <v>Conduit Box</v>
      </c>
      <c r="E176" s="133">
        <v>6</v>
      </c>
      <c r="F176" s="133" t="str">
        <f>VLOOKUP(A176,'QTO ITEMS'!$A$1:$D$5558,4,FALSE)</f>
        <v>EACH</v>
      </c>
      <c r="G176" s="89"/>
      <c r="H176" s="128"/>
      <c r="I176" s="10"/>
      <c r="J176" s="136"/>
      <c r="K176" s="153"/>
      <c r="M176"/>
      <c r="N176"/>
      <c r="O176"/>
      <c r="P176" s="11"/>
    </row>
    <row r="177" spans="1:16" ht="12.75" customHeight="1">
      <c r="A177" s="108" t="s">
        <v>115</v>
      </c>
      <c r="B177" s="68"/>
      <c r="C177" s="69"/>
      <c r="D177" s="176" t="str">
        <f>VLOOKUP(A177,'QTO ITEMS'!$A$1:$D$5558,2,FALSE)</f>
        <v>2 Gauge Wire (1)</v>
      </c>
      <c r="E177" s="133">
        <f>VLOOKUP(A177,'QTO ITEMS'!$A$1:$D$5558,3,FALSE)</f>
        <v>92.263000000000005</v>
      </c>
      <c r="F177" s="133" t="str">
        <f>VLOOKUP(A177,'QTO ITEMS'!$A$1:$D$5558,4,FALSE)</f>
        <v>LNFT</v>
      </c>
      <c r="G177" s="89"/>
      <c r="H177" s="128"/>
      <c r="I177" s="10"/>
      <c r="J177" s="136"/>
      <c r="K177" s="153"/>
      <c r="M177"/>
      <c r="N177"/>
      <c r="O177"/>
      <c r="P177" s="11"/>
    </row>
    <row r="178" spans="1:16">
      <c r="A178" s="108" t="s">
        <v>116</v>
      </c>
      <c r="B178" s="68"/>
      <c r="C178" s="69"/>
      <c r="D178" s="176" t="str">
        <f>VLOOKUP(A178,'QTO ITEMS'!$A$1:$D$5558,2,FALSE)</f>
        <v>4 Gauge Wire (1)</v>
      </c>
      <c r="E178" s="133">
        <f>VLOOKUP(A178,'QTO ITEMS'!$A$1:$D$5558,3,FALSE)</f>
        <v>92.263000000000005</v>
      </c>
      <c r="F178" s="133" t="str">
        <f>VLOOKUP(A178,'QTO ITEMS'!$A$1:$D$5558,4,FALSE)</f>
        <v>LNFT</v>
      </c>
      <c r="G178" s="89"/>
      <c r="H178" s="128"/>
      <c r="I178" s="10"/>
      <c r="J178" s="136"/>
      <c r="K178" s="153"/>
      <c r="M178"/>
      <c r="N178"/>
      <c r="O178"/>
      <c r="P178" s="11"/>
    </row>
    <row r="179" spans="1:16" ht="12.75" customHeight="1">
      <c r="A179" s="108" t="s">
        <v>117</v>
      </c>
      <c r="B179" s="68"/>
      <c r="C179" s="69"/>
      <c r="D179" s="176" t="str">
        <f>VLOOKUP(A179,'QTO ITEMS'!$A$1:$D$5558,2,FALSE)</f>
        <v>6 Gauge Wire (1)</v>
      </c>
      <c r="E179" s="133">
        <f>VLOOKUP(A179,'QTO ITEMS'!$A$1:$D$5558,3,FALSE)</f>
        <v>1660.7270000000001</v>
      </c>
      <c r="F179" s="133" t="str">
        <f>VLOOKUP(A179,'QTO ITEMS'!$A$1:$D$5558,4,FALSE)</f>
        <v>LNFT</v>
      </c>
      <c r="G179" s="89"/>
      <c r="H179" s="128"/>
      <c r="I179" s="10"/>
      <c r="J179" s="136"/>
      <c r="K179" s="153"/>
      <c r="M179"/>
      <c r="N179"/>
      <c r="O179"/>
      <c r="P179" s="11"/>
    </row>
    <row r="180" spans="1:16" ht="12.75" hidden="1" customHeight="1">
      <c r="A180" s="108" t="s">
        <v>118</v>
      </c>
      <c r="B180" s="77"/>
      <c r="C180" s="69"/>
      <c r="D180" s="176" t="e">
        <f>VLOOKUP(A180,'QTO ITEMS'!$A$1:$D$5558,2,FALSE)</f>
        <v>#N/A</v>
      </c>
      <c r="E180" s="133" t="e">
        <f>VLOOKUP(A180,'QTO ITEMS'!$A$1:$D$5558,3,FALSE)</f>
        <v>#N/A</v>
      </c>
      <c r="F180" s="133" t="e">
        <f>VLOOKUP(A180,'QTO ITEMS'!$A$1:$D$5558,4,FALSE)</f>
        <v>#N/A</v>
      </c>
      <c r="G180" s="91"/>
      <c r="H180" s="128"/>
      <c r="I180" s="10"/>
      <c r="J180" s="136"/>
      <c r="K180" s="153"/>
      <c r="M180"/>
      <c r="N180"/>
      <c r="O180"/>
      <c r="P180" s="11"/>
    </row>
    <row r="181" spans="1:16" ht="12.75" hidden="1" customHeight="1">
      <c r="A181" s="108" t="s">
        <v>139</v>
      </c>
      <c r="B181" s="77"/>
      <c r="C181" s="69"/>
      <c r="D181" s="176" t="e">
        <f>VLOOKUP(A181,'QTO ITEMS'!$A$1:$D$5558,2,FALSE)</f>
        <v>#N/A</v>
      </c>
      <c r="E181" s="133" t="e">
        <f>VLOOKUP(A181,'QTO ITEMS'!$A$1:$D$5558,3,FALSE)</f>
        <v>#N/A</v>
      </c>
      <c r="F181" s="133" t="e">
        <f>VLOOKUP(A181,'QTO ITEMS'!$A$1:$D$5558,4,FALSE)</f>
        <v>#N/A</v>
      </c>
      <c r="G181" s="91"/>
      <c r="H181" s="128"/>
      <c r="I181" s="10"/>
      <c r="J181" s="136"/>
      <c r="K181" s="153"/>
      <c r="M181"/>
      <c r="N181"/>
      <c r="O181"/>
      <c r="P181" s="11"/>
    </row>
    <row r="182" spans="1:16" ht="12.75" customHeight="1">
      <c r="A182" s="108" t="s">
        <v>140</v>
      </c>
      <c r="B182" s="77"/>
      <c r="C182" s="69"/>
      <c r="D182" s="176" t="str">
        <f>VLOOKUP(A182,'QTO ITEMS'!$A$1:$D$5558,2,FALSE)</f>
        <v>2" Conduit - Along Street (1)</v>
      </c>
      <c r="E182" s="133">
        <f>VLOOKUP(A182,'QTO ITEMS'!$A$1:$D$5558,3,FALSE)</f>
        <v>615.08399999999995</v>
      </c>
      <c r="F182" s="133" t="str">
        <f>VLOOKUP(A182,'QTO ITEMS'!$A$1:$D$5558,4,FALSE)</f>
        <v>LNFT</v>
      </c>
      <c r="G182" s="91"/>
      <c r="H182" s="128"/>
      <c r="I182" s="10"/>
      <c r="J182" s="136"/>
      <c r="K182" s="153"/>
      <c r="M182"/>
      <c r="N182"/>
      <c r="O182"/>
      <c r="P182" s="11"/>
    </row>
    <row r="183" spans="1:16">
      <c r="B183" s="77"/>
      <c r="C183" s="76"/>
      <c r="D183" s="185" t="s">
        <v>147</v>
      </c>
      <c r="E183" s="133"/>
      <c r="F183" s="133"/>
      <c r="G183" s="91"/>
      <c r="H183" s="128"/>
      <c r="I183" s="10"/>
      <c r="J183" s="136"/>
      <c r="K183" s="153"/>
      <c r="M183"/>
      <c r="N183"/>
      <c r="O183"/>
      <c r="P183" s="11"/>
    </row>
    <row r="184" spans="1:16">
      <c r="A184" t="s">
        <v>149</v>
      </c>
      <c r="B184" s="77"/>
      <c r="C184" s="76"/>
      <c r="D184" s="184" t="str">
        <f>VLOOKUP(A184,'QTO ITEMS'!$A$1:$D$5158,2,FALSE)</f>
        <v xml:space="preserve">    2" Conduit </v>
      </c>
      <c r="E184" s="133">
        <f>VLOOKUP(A184,'QTO ITEMS'!$A$1:$D$5158,3,FALSE)</f>
        <v>124</v>
      </c>
      <c r="F184" s="133" t="str">
        <f>VLOOKUP(A184,'QTO ITEMS'!$A$1:$D$5158,4,FALSE)</f>
        <v>LNFT</v>
      </c>
      <c r="G184" s="91"/>
      <c r="H184" s="128"/>
      <c r="I184" s="10"/>
      <c r="J184" s="136"/>
      <c r="K184" s="153"/>
      <c r="M184"/>
      <c r="N184"/>
      <c r="O184"/>
      <c r="P184" s="11"/>
    </row>
    <row r="185" spans="1:16">
      <c r="A185" t="s">
        <v>150</v>
      </c>
      <c r="B185" s="77"/>
      <c r="C185" s="76"/>
      <c r="D185" s="176" t="str">
        <f>VLOOKUP(A185,'QTO ITEMS'!$A$1:$D$5158,2,FALSE)</f>
        <v xml:space="preserve">    4" Conduit </v>
      </c>
      <c r="E185" s="133">
        <f>VLOOKUP(A185,'QTO ITEMS'!$A$1:$D$5158,3,FALSE)</f>
        <v>868</v>
      </c>
      <c r="F185" s="133" t="str">
        <f>VLOOKUP(A185,'QTO ITEMS'!$A$1:$D$5158,4,FALSE)</f>
        <v>LNFT</v>
      </c>
      <c r="G185" s="91"/>
      <c r="H185" s="128"/>
      <c r="I185" s="10"/>
      <c r="J185" s="136"/>
      <c r="K185" s="153"/>
      <c r="M185"/>
      <c r="N185"/>
      <c r="O185"/>
      <c r="P185" s="11"/>
    </row>
    <row r="186" spans="1:16">
      <c r="A186" t="s">
        <v>151</v>
      </c>
      <c r="B186" s="77"/>
      <c r="C186" s="76"/>
      <c r="D186" s="176" t="str">
        <f>VLOOKUP(A186,'QTO ITEMS'!$A$1:$D$5158,2,FALSE)</f>
        <v xml:space="preserve">    6" Conduit</v>
      </c>
      <c r="E186" s="133">
        <f>VLOOKUP(A186,'QTO ITEMS'!$A$1:$D$5158,3,FALSE)</f>
        <v>124</v>
      </c>
      <c r="F186" s="133" t="str">
        <f>VLOOKUP(A186,'QTO ITEMS'!$A$1:$D$5158,4,FALSE)</f>
        <v>LNFT</v>
      </c>
      <c r="G186" s="91"/>
      <c r="H186" s="128"/>
      <c r="I186" s="10"/>
      <c r="J186" s="136"/>
      <c r="K186" s="153"/>
      <c r="M186"/>
      <c r="N186"/>
      <c r="O186"/>
      <c r="P186" s="11"/>
    </row>
    <row r="187" spans="1:16">
      <c r="A187" t="s">
        <v>152</v>
      </c>
      <c r="B187" s="77"/>
      <c r="C187" s="76"/>
      <c r="D187" s="176" t="str">
        <f>VLOOKUP(A187,'QTO ITEMS'!$A$1:$D$5158,2,FALSE)</f>
        <v xml:space="preserve">     8" conduit</v>
      </c>
      <c r="E187" s="133">
        <f>VLOOKUP(A187,'QTO ITEMS'!$A$1:$D$5158,3,FALSE)</f>
        <v>124</v>
      </c>
      <c r="F187" s="133" t="str">
        <f>VLOOKUP(A187,'QTO ITEMS'!$A$1:$D$5158,4,FALSE)</f>
        <v>LNFT</v>
      </c>
      <c r="G187" s="91"/>
      <c r="H187" s="128"/>
      <c r="I187" s="10"/>
      <c r="J187" s="136"/>
      <c r="K187" s="153"/>
      <c r="M187"/>
      <c r="N187"/>
      <c r="O187"/>
      <c r="P187" s="11"/>
    </row>
    <row r="188" spans="1:16">
      <c r="A188" t="s">
        <v>160</v>
      </c>
      <c r="B188" s="77"/>
      <c r="C188" s="76"/>
      <c r="D188" s="176" t="str">
        <f>VLOOKUP(A188,'QTO ITEMS'!$A$1:$D$5158,2,FALSE)</f>
        <v xml:space="preserve">    Trenching For Dry Utility Crossings</v>
      </c>
      <c r="E188" s="133">
        <f>VLOOKUP(A188,'QTO ITEMS'!$A$1:$D$5158,3,FALSE)</f>
        <v>124</v>
      </c>
      <c r="F188" s="133" t="str">
        <f>VLOOKUP(A188,'QTO ITEMS'!$A$1:$D$5158,4,FALSE)</f>
        <v>LNFT</v>
      </c>
      <c r="G188" s="91"/>
      <c r="H188" s="128"/>
      <c r="I188" s="10"/>
      <c r="J188" s="136"/>
      <c r="K188" s="153"/>
      <c r="M188"/>
      <c r="N188"/>
      <c r="O188"/>
      <c r="P188" s="11"/>
    </row>
    <row r="189" spans="1:16" hidden="1">
      <c r="A189" t="s">
        <v>232</v>
      </c>
      <c r="B189" s="77"/>
      <c r="C189" s="26"/>
      <c r="D189" s="176" t="e">
        <f>VLOOKUP(A189,'QTO ITEMS'!$A$1:$D$5158,2,FALSE)</f>
        <v>#N/A</v>
      </c>
      <c r="E189" s="133" t="e">
        <f>VLOOKUP(A189,'QTO ITEMS'!$A$1:$D$5158,3,FALSE)</f>
        <v>#N/A</v>
      </c>
      <c r="F189" s="133" t="e">
        <f>VLOOKUP(A189,'QTO ITEMS'!$A$1:$D$5158,4,FALSE)</f>
        <v>#N/A</v>
      </c>
      <c r="G189" s="91"/>
      <c r="H189" s="128"/>
      <c r="I189" s="10"/>
      <c r="J189" s="136"/>
      <c r="K189" s="153"/>
      <c r="M189"/>
      <c r="N189"/>
      <c r="O189"/>
      <c r="P189" s="11"/>
    </row>
    <row r="190" spans="1:16" hidden="1">
      <c r="A190" t="s">
        <v>233</v>
      </c>
      <c r="B190" s="77"/>
      <c r="C190" s="76"/>
      <c r="D190" s="176" t="e">
        <f>VLOOKUP(A190,'QTO ITEMS'!$A$1:$D$5158,2,FALSE)</f>
        <v>#N/A</v>
      </c>
      <c r="E190" s="133" t="e">
        <f>VLOOKUP(A190,'QTO ITEMS'!$A$1:$D$5158,3,FALSE)</f>
        <v>#N/A</v>
      </c>
      <c r="F190" s="133" t="e">
        <f>VLOOKUP(A190,'QTO ITEMS'!$A$1:$D$5158,4,FALSE)</f>
        <v>#N/A</v>
      </c>
      <c r="G190" s="91"/>
      <c r="H190" s="128"/>
      <c r="I190" s="10"/>
      <c r="J190" s="136"/>
      <c r="K190" s="153"/>
      <c r="M190"/>
      <c r="N190"/>
      <c r="O190"/>
      <c r="P190" s="11"/>
    </row>
    <row r="191" spans="1:16" hidden="1">
      <c r="A191" t="s">
        <v>234</v>
      </c>
      <c r="B191" s="77"/>
      <c r="C191" s="178"/>
      <c r="D191" s="176" t="e">
        <f>VLOOKUP(A191,'QTO ITEMS'!$A$1:$D$5158,2,FALSE)</f>
        <v>#N/A</v>
      </c>
      <c r="E191" s="133" t="e">
        <f>VLOOKUP(A191,'QTO ITEMS'!$A$1:$D$5158,3,FALSE)</f>
        <v>#N/A</v>
      </c>
      <c r="F191" s="133" t="e">
        <f>VLOOKUP(A191,'QTO ITEMS'!$A$1:$D$5158,4,FALSE)</f>
        <v>#N/A</v>
      </c>
      <c r="G191" s="179"/>
      <c r="H191" s="128"/>
      <c r="I191" s="10"/>
      <c r="J191" s="136"/>
      <c r="K191" s="153"/>
      <c r="M191"/>
      <c r="N191"/>
      <c r="O191"/>
      <c r="P191" s="11"/>
    </row>
    <row r="192" spans="1:16" hidden="1">
      <c r="A192" t="s">
        <v>235</v>
      </c>
      <c r="B192" s="77"/>
      <c r="C192" s="178"/>
      <c r="D192" s="176" t="e">
        <f>VLOOKUP(A192,'QTO ITEMS'!$A$1:$D$5158,2,FALSE)</f>
        <v>#N/A</v>
      </c>
      <c r="E192" s="133" t="e">
        <f>VLOOKUP(A192,'QTO ITEMS'!$A$1:$D$5158,3,FALSE)</f>
        <v>#N/A</v>
      </c>
      <c r="F192" s="133" t="e">
        <f>VLOOKUP(A192,'QTO ITEMS'!$A$1:$D$5158,4,FALSE)</f>
        <v>#N/A</v>
      </c>
      <c r="G192" s="179"/>
      <c r="H192" s="128"/>
      <c r="I192" s="10"/>
      <c r="J192" s="136"/>
      <c r="K192" s="153"/>
      <c r="M192"/>
      <c r="N192"/>
      <c r="O192"/>
      <c r="P192" s="11"/>
    </row>
    <row r="193" spans="1:16" hidden="1">
      <c r="A193" t="s">
        <v>236</v>
      </c>
      <c r="B193" s="77"/>
      <c r="C193" s="178"/>
      <c r="D193" s="176" t="e">
        <f>VLOOKUP(A193,'QTO ITEMS'!$A$1:$D$5158,2,FALSE)</f>
        <v>#N/A</v>
      </c>
      <c r="E193" s="133" t="e">
        <f>VLOOKUP(A193,'QTO ITEMS'!$A$1:$D$5158,3,FALSE)</f>
        <v>#N/A</v>
      </c>
      <c r="F193" s="133" t="e">
        <f>VLOOKUP(A193,'QTO ITEMS'!$A$1:$D$5158,4,FALSE)</f>
        <v>#N/A</v>
      </c>
      <c r="G193" s="179"/>
      <c r="H193" s="128"/>
      <c r="I193" s="10"/>
      <c r="J193" s="136"/>
      <c r="K193" s="153"/>
      <c r="M193"/>
      <c r="N193"/>
      <c r="O193"/>
      <c r="P193" s="11"/>
    </row>
    <row r="194" spans="1:16">
      <c r="B194" s="77"/>
      <c r="C194" s="168"/>
      <c r="D194" s="168"/>
      <c r="E194" s="168"/>
      <c r="F194" s="133"/>
      <c r="G194" s="168"/>
      <c r="H194" s="128"/>
      <c r="I194" s="10"/>
      <c r="J194" s="136"/>
      <c r="K194" s="153"/>
      <c r="M194"/>
      <c r="N194"/>
      <c r="O194"/>
      <c r="P194" s="11"/>
    </row>
    <row r="195" spans="1:16">
      <c r="B195" s="77"/>
      <c r="C195" s="120"/>
      <c r="D195" s="121" t="s">
        <v>9</v>
      </c>
      <c r="E195" s="133"/>
      <c r="F195" s="133"/>
      <c r="G195" s="122"/>
      <c r="H195" s="128"/>
      <c r="I195" s="10"/>
      <c r="J195" s="136"/>
      <c r="K195" s="153"/>
      <c r="L195" s="111"/>
      <c r="M195" s="10"/>
      <c r="N195" s="10"/>
      <c r="O195" s="10"/>
      <c r="P195" s="11"/>
    </row>
    <row r="196" spans="1:16" hidden="1">
      <c r="A196" t="s">
        <v>53</v>
      </c>
      <c r="B196" s="77"/>
      <c r="C196" s="120"/>
      <c r="D196" s="67" t="e">
        <f>VLOOKUP(A196,'QTO ITEMS'!$A$1:$D$5558,2,FALSE)</f>
        <v>#N/A</v>
      </c>
      <c r="E196" s="133" t="e">
        <f>VLOOKUP(A196,'QTO ITEMS'!$A$1:$D$5558,3,FALSE)</f>
        <v>#N/A</v>
      </c>
      <c r="F196" s="133" t="e">
        <f>VLOOKUP(A196,'QTO ITEMS'!$A$1:$D$5558,4,FALSE)</f>
        <v>#N/A</v>
      </c>
      <c r="G196" s="122"/>
      <c r="H196" s="128"/>
      <c r="I196" s="10"/>
      <c r="J196" s="136"/>
      <c r="K196" s="153"/>
      <c r="L196" s="111"/>
      <c r="M196" s="10"/>
      <c r="N196" s="10"/>
      <c r="O196" s="10"/>
      <c r="P196" s="11"/>
    </row>
    <row r="197" spans="1:16" hidden="1">
      <c r="A197" t="s">
        <v>54</v>
      </c>
      <c r="B197" s="77"/>
      <c r="C197" s="120"/>
      <c r="D197" s="67" t="e">
        <f>VLOOKUP(A197,'QTO ITEMS'!$A$1:$D$5558,2,FALSE)</f>
        <v>#N/A</v>
      </c>
      <c r="E197" s="133" t="e">
        <f>VLOOKUP(A197,'QTO ITEMS'!$A$1:$D$5558,3,FALSE)</f>
        <v>#N/A</v>
      </c>
      <c r="F197" s="133" t="e">
        <f>VLOOKUP(A197,'QTO ITEMS'!$A$1:$D$5558,4,FALSE)</f>
        <v>#N/A</v>
      </c>
      <c r="G197" s="122"/>
      <c r="H197" s="128"/>
      <c r="I197" s="10"/>
      <c r="J197" s="136"/>
      <c r="K197" s="153"/>
      <c r="L197" s="111"/>
      <c r="M197" s="10"/>
      <c r="N197" s="10"/>
      <c r="O197" s="10"/>
      <c r="P197" s="11"/>
    </row>
    <row r="198" spans="1:16">
      <c r="A198" t="s">
        <v>55</v>
      </c>
      <c r="B198" s="77"/>
      <c r="C198" s="69"/>
      <c r="D198" s="176" t="str">
        <f>VLOOKUP(A198,'QTO ITEMS'!$A$1:$D$5558,2,FALSE)</f>
        <v>R1-1 Stop Sign</v>
      </c>
      <c r="E198" s="133">
        <f>VLOOKUP(A198,'QTO ITEMS'!$A$1:$D$5558,3,FALSE)</f>
        <v>2</v>
      </c>
      <c r="F198" s="133" t="str">
        <f>VLOOKUP(A198,'QTO ITEMS'!$A$1:$D$5558,4,FALSE)</f>
        <v>EACH</v>
      </c>
      <c r="G198" s="116"/>
      <c r="H198" s="128"/>
      <c r="I198" s="10"/>
      <c r="J198" s="136"/>
      <c r="K198" s="153"/>
      <c r="L198" s="111"/>
      <c r="M198" s="10"/>
      <c r="N198" s="10"/>
      <c r="O198" s="10"/>
      <c r="P198" s="11"/>
    </row>
    <row r="199" spans="1:16" hidden="1">
      <c r="A199" t="s">
        <v>56</v>
      </c>
      <c r="B199" s="77"/>
      <c r="C199" s="69"/>
      <c r="D199" s="176" t="e">
        <f>VLOOKUP(A199,'QTO ITEMS'!$A$1:$D$5558,2,FALSE)</f>
        <v>#N/A</v>
      </c>
      <c r="E199" s="133" t="e">
        <f>VLOOKUP(A199,'QTO ITEMS'!$A$1:$D$5558,3,FALSE)</f>
        <v>#N/A</v>
      </c>
      <c r="F199" s="133" t="e">
        <f>VLOOKUP(A199,'QTO ITEMS'!$A$1:$D$5558,4,FALSE)</f>
        <v>#N/A</v>
      </c>
      <c r="G199" s="116"/>
      <c r="H199" s="64"/>
      <c r="I199" s="10"/>
      <c r="J199" s="136"/>
      <c r="K199" s="153"/>
      <c r="L199" s="111"/>
      <c r="M199" s="10"/>
      <c r="N199" s="10"/>
      <c r="O199" s="10"/>
      <c r="P199" s="11"/>
    </row>
    <row r="200" spans="1:16" hidden="1">
      <c r="A200" t="s">
        <v>119</v>
      </c>
      <c r="B200" s="77"/>
      <c r="C200" s="69"/>
      <c r="D200" s="176" t="e">
        <f>VLOOKUP(A200,'QTO ITEMS'!$A$1:$D$5558,2,FALSE)</f>
        <v>#N/A</v>
      </c>
      <c r="E200" s="133" t="e">
        <f>VLOOKUP(A200,'QTO ITEMS'!$A$1:$D$5558,3,FALSE)</f>
        <v>#N/A</v>
      </c>
      <c r="F200" s="133" t="e">
        <f>VLOOKUP(A200,'QTO ITEMS'!$A$1:$D$5558,4,FALSE)</f>
        <v>#N/A</v>
      </c>
      <c r="G200" s="116"/>
      <c r="H200" s="64"/>
      <c r="I200" s="10" t="e">
        <f>(ROUNDDOWN(#REF!,0)=ROUNDDOWN(E200,0))</f>
        <v>#REF!</v>
      </c>
      <c r="J200" s="136" t="e">
        <f t="shared" si="1"/>
        <v>#REF!</v>
      </c>
      <c r="K200" s="153"/>
      <c r="L200" s="111"/>
      <c r="M200" s="10"/>
      <c r="N200" s="10"/>
      <c r="O200" s="10"/>
      <c r="P200" s="11"/>
    </row>
    <row r="201" spans="1:16" hidden="1">
      <c r="A201" t="s">
        <v>57</v>
      </c>
      <c r="B201" s="77"/>
      <c r="C201" s="69"/>
      <c r="D201" s="176" t="e">
        <f>VLOOKUP(A201,'QTO ITEMS'!$A$1:$D$5558,2,FALSE)</f>
        <v>#N/A</v>
      </c>
      <c r="E201" s="133" t="e">
        <f>VLOOKUP(A201,'QTO ITEMS'!$A$1:$D$5558,3,FALSE)</f>
        <v>#N/A</v>
      </c>
      <c r="F201" s="133" t="e">
        <f>VLOOKUP(A201,'QTO ITEMS'!$A$1:$D$5558,4,FALSE)</f>
        <v>#N/A</v>
      </c>
      <c r="G201" s="116"/>
      <c r="H201" s="64"/>
      <c r="I201" s="10" t="e">
        <f>(ROUNDDOWN(#REF!,0)=ROUNDDOWN(E201,0))</f>
        <v>#REF!</v>
      </c>
      <c r="J201" s="136" t="e">
        <f t="shared" si="1"/>
        <v>#REF!</v>
      </c>
      <c r="K201" s="153"/>
      <c r="L201" s="111"/>
      <c r="M201" s="10"/>
      <c r="N201" s="10"/>
      <c r="O201" s="10"/>
      <c r="P201" s="11"/>
    </row>
    <row r="202" spans="1:16" hidden="1">
      <c r="A202" t="s">
        <v>58</v>
      </c>
      <c r="B202" s="77"/>
      <c r="C202" s="69"/>
      <c r="D202" s="176" t="e">
        <f>VLOOKUP(A202,'QTO ITEMS'!$A$1:$D$5558,2,FALSE)</f>
        <v>#N/A</v>
      </c>
      <c r="E202" s="133" t="e">
        <f>VLOOKUP(A202,'QTO ITEMS'!$A$1:$D$5558,3,FALSE)</f>
        <v>#N/A</v>
      </c>
      <c r="F202" s="133" t="e">
        <f>VLOOKUP(A202,'QTO ITEMS'!$A$1:$D$5558,4,FALSE)</f>
        <v>#N/A</v>
      </c>
      <c r="G202" s="116"/>
      <c r="H202" s="64"/>
      <c r="I202" s="10"/>
      <c r="J202" s="136"/>
      <c r="K202" s="153"/>
      <c r="L202" s="111"/>
      <c r="M202" s="10"/>
      <c r="N202" s="10"/>
      <c r="O202" s="10"/>
      <c r="P202" s="11"/>
    </row>
    <row r="203" spans="1:16" hidden="1">
      <c r="A203" t="s">
        <v>59</v>
      </c>
      <c r="B203" s="77"/>
      <c r="C203" s="69"/>
      <c r="D203" s="176" t="e">
        <f>VLOOKUP(A203,'QTO ITEMS'!$A$1:$D$5558,2,FALSE)</f>
        <v>#N/A</v>
      </c>
      <c r="E203" s="133" t="e">
        <f>VLOOKUP(A203,'QTO ITEMS'!$A$1:$D$5558,3,FALSE)</f>
        <v>#N/A</v>
      </c>
      <c r="F203" s="133" t="e">
        <f>VLOOKUP(A203,'QTO ITEMS'!$A$1:$D$5558,4,FALSE)</f>
        <v>#N/A</v>
      </c>
      <c r="G203" s="116"/>
      <c r="H203" s="64"/>
      <c r="I203" s="10"/>
      <c r="J203" s="136"/>
      <c r="K203" s="153"/>
      <c r="L203" s="111"/>
      <c r="M203" s="10"/>
      <c r="N203" s="10"/>
      <c r="O203" s="10"/>
      <c r="P203" s="11"/>
    </row>
    <row r="204" spans="1:16" hidden="1">
      <c r="A204" t="s">
        <v>60</v>
      </c>
      <c r="B204" s="77"/>
      <c r="C204" s="69"/>
      <c r="D204" s="176" t="e">
        <f>VLOOKUP(A204,'QTO ITEMS'!$A$1:$D$5558,2,FALSE)</f>
        <v>#N/A</v>
      </c>
      <c r="E204" s="133" t="e">
        <f>VLOOKUP(A204,'QTO ITEMS'!$A$1:$D$5558,3,FALSE)</f>
        <v>#N/A</v>
      </c>
      <c r="F204" s="133" t="e">
        <f>VLOOKUP(A204,'QTO ITEMS'!$A$1:$D$5558,4,FALSE)</f>
        <v>#N/A</v>
      </c>
      <c r="G204" s="116"/>
      <c r="H204" s="64"/>
      <c r="I204" s="10"/>
      <c r="J204" s="136"/>
      <c r="K204" s="153"/>
      <c r="L204" s="111"/>
      <c r="M204" s="10"/>
      <c r="N204" s="10"/>
      <c r="O204" s="10"/>
      <c r="P204" s="11"/>
    </row>
    <row r="205" spans="1:16" hidden="1">
      <c r="A205" t="s">
        <v>61</v>
      </c>
      <c r="B205" s="77"/>
      <c r="C205" s="69"/>
      <c r="D205" s="176"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c r="A206" t="s">
        <v>62</v>
      </c>
      <c r="B206" s="77"/>
      <c r="C206" s="69"/>
      <c r="D206" s="176" t="str">
        <f>VLOOKUP(A206,'QTO ITEMS'!$A$1:$D$5558,2,FALSE)</f>
        <v>R7-1 (L) No Parking Any Time Left</v>
      </c>
      <c r="E206" s="133">
        <f>VLOOKUP(A206,'QTO ITEMS'!$A$1:$D$5558,3,FALSE)</f>
        <v>1</v>
      </c>
      <c r="F206" s="133" t="str">
        <f>VLOOKUP(A206,'QTO ITEMS'!$A$1:$D$5558,4,FALSE)</f>
        <v>EACH</v>
      </c>
      <c r="G206" s="116"/>
      <c r="H206" s="64"/>
      <c r="I206" s="10" t="e">
        <f>(ROUNDDOWN(#REF!,0)=ROUNDDOWN(E206,0))</f>
        <v>#REF!</v>
      </c>
      <c r="J206" s="136" t="e">
        <f t="shared" si="1"/>
        <v>#REF!</v>
      </c>
      <c r="K206" s="153"/>
      <c r="L206" s="111"/>
      <c r="M206" s="10"/>
      <c r="N206" s="10"/>
      <c r="O206" s="10"/>
      <c r="P206" s="11"/>
    </row>
    <row r="207" spans="1:16">
      <c r="A207" t="s">
        <v>63</v>
      </c>
      <c r="B207" s="77"/>
      <c r="C207" s="69"/>
      <c r="D207" s="176" t="str">
        <f>VLOOKUP(A207,'QTO ITEMS'!$A$1:$D$5558,2,FALSE)</f>
        <v>R7-1 (R)-No Parking Any Time Right</v>
      </c>
      <c r="E207" s="133">
        <f>VLOOKUP(A207,'QTO ITEMS'!$A$1:$D$5558,3,FALSE)</f>
        <v>1</v>
      </c>
      <c r="F207" s="133" t="str">
        <f>VLOOKUP(A207,'QTO ITEMS'!$A$1:$D$5558,4,FALSE)</f>
        <v>EACH</v>
      </c>
      <c r="G207" s="116"/>
      <c r="H207" s="64"/>
      <c r="I207" s="10"/>
      <c r="J207" s="136"/>
      <c r="K207" s="153"/>
      <c r="L207" s="111"/>
      <c r="M207" s="10"/>
      <c r="N207" s="10"/>
      <c r="O207" s="10"/>
      <c r="P207" s="11"/>
    </row>
    <row r="208" spans="1:16" ht="12.75" hidden="1" customHeight="1">
      <c r="A208" t="s">
        <v>64</v>
      </c>
      <c r="B208" s="77"/>
      <c r="C208" s="69"/>
      <c r="D208" s="176" t="e">
        <f>VLOOKUP(A208,'QTO ITEMS'!$A$1:$D$5558,2,FALSE)</f>
        <v>#N/A</v>
      </c>
      <c r="E208" s="133" t="e">
        <f>VLOOKUP(A208,'QTO ITEMS'!$A$1:$D$5558,3,FALSE)</f>
        <v>#N/A</v>
      </c>
      <c r="F208" s="133" t="e">
        <f>VLOOKUP(A208,'QTO ITEMS'!$A$1:$D$5558,4,FALSE)</f>
        <v>#N/A</v>
      </c>
      <c r="G208" s="116"/>
      <c r="H208" s="64"/>
      <c r="I208" s="10"/>
      <c r="J208" s="136"/>
      <c r="K208" s="153"/>
      <c r="L208" s="111"/>
      <c r="M208" s="10"/>
      <c r="N208" s="10"/>
      <c r="O208" s="10"/>
      <c r="P208" s="11"/>
    </row>
    <row r="209" spans="1:16" hidden="1">
      <c r="A209" t="s">
        <v>120</v>
      </c>
      <c r="B209" s="77"/>
      <c r="C209" s="69"/>
      <c r="D209" s="176" t="e">
        <f>VLOOKUP(A209,'QTO ITEMS'!$A$1:$D$5558,2,FALSE)</f>
        <v>#N/A</v>
      </c>
      <c r="E209" s="133" t="e">
        <f>VLOOKUP(A209,'QTO ITEMS'!$A$1:$D$5558,3,FALSE)</f>
        <v>#N/A</v>
      </c>
      <c r="F209" s="133" t="e">
        <f>VLOOKUP(A209,'QTO ITEMS'!$A$1:$D$5558,4,FALSE)</f>
        <v>#N/A</v>
      </c>
      <c r="G209" s="116"/>
      <c r="H209" s="64"/>
      <c r="I209" s="10" t="e">
        <f>(ROUNDDOWN(#REF!,0)=ROUNDDOWN(E209,0))</f>
        <v>#REF!</v>
      </c>
      <c r="J209" s="136" t="e">
        <f t="shared" si="1"/>
        <v>#REF!</v>
      </c>
      <c r="K209" s="153"/>
      <c r="L209" s="111"/>
      <c r="M209" s="10"/>
      <c r="N209" s="10"/>
      <c r="O209" s="10"/>
      <c r="P209" s="11"/>
    </row>
    <row r="210" spans="1:16" ht="12.75" customHeight="1">
      <c r="A210" t="s">
        <v>121</v>
      </c>
      <c r="B210" s="77"/>
      <c r="C210" s="69"/>
      <c r="D210" s="176" t="str">
        <f>VLOOKUP(A210,'QTO ITEMS'!$A$1:$D$5558,2,FALSE)</f>
        <v>Side Walk Ends</v>
      </c>
      <c r="E210" s="133">
        <f>VLOOKUP(A210,'QTO ITEMS'!$A$1:$D$5558,3,FALSE)</f>
        <v>2</v>
      </c>
      <c r="F210" s="133" t="str">
        <f>VLOOKUP(A210,'QTO ITEMS'!$A$1:$D$5558,4,FALSE)</f>
        <v>EACH</v>
      </c>
      <c r="G210" s="116"/>
      <c r="H210" s="64"/>
      <c r="I210" s="10" t="e">
        <f>(ROUNDDOWN(#REF!,0)=ROUNDDOWN(E210,0))</f>
        <v>#REF!</v>
      </c>
      <c r="J210" s="136" t="e">
        <f t="shared" si="1"/>
        <v>#REF!</v>
      </c>
      <c r="K210" s="153"/>
      <c r="L210" s="111"/>
      <c r="M210" s="10"/>
      <c r="N210" s="10"/>
      <c r="O210" s="10"/>
      <c r="P210" s="11"/>
    </row>
    <row r="211" spans="1:16">
      <c r="A211" t="s">
        <v>122</v>
      </c>
      <c r="B211" s="68"/>
      <c r="C211" s="69"/>
      <c r="D211" s="176" t="str">
        <f>VLOOKUP(A211,'QTO ITEMS'!$A$1:$D$5558,2,FALSE)</f>
        <v>Street Name Signs</v>
      </c>
      <c r="E211" s="133">
        <f>VLOOKUP(A211,'QTO ITEMS'!$A$1:$D$5558,3,FALSE)</f>
        <v>4</v>
      </c>
      <c r="F211" s="133" t="str">
        <f>VLOOKUP(A211,'QTO ITEMS'!$A$1:$D$5558,4,FALSE)</f>
        <v>EACH</v>
      </c>
      <c r="G211" s="116"/>
      <c r="H211" s="64"/>
      <c r="I211" s="10" t="e">
        <f>(ROUNDDOWN(#REF!,0)=ROUNDDOWN(E211,0))</f>
        <v>#REF!</v>
      </c>
      <c r="J211" s="136" t="e">
        <f t="shared" si="1"/>
        <v>#REF!</v>
      </c>
      <c r="K211" s="153"/>
      <c r="L211" s="111"/>
      <c r="M211" s="10"/>
      <c r="N211" s="10"/>
      <c r="O211" s="10"/>
      <c r="P211" s="11"/>
    </row>
    <row r="212" spans="1:16" hidden="1">
      <c r="A212" t="s">
        <v>65</v>
      </c>
      <c r="B212" s="68"/>
      <c r="C212" s="69"/>
      <c r="D212" s="67" t="e">
        <f>VLOOKUP(A212,'QTO ITEMS'!$A$1:$D$5558,2,FALSE)</f>
        <v>#N/A</v>
      </c>
      <c r="E212" s="133" t="e">
        <f>VLOOKUP(A212,'QTO ITEMS'!$A$1:$D$5558,3,FALSE)</f>
        <v>#N/A</v>
      </c>
      <c r="F212" s="133" t="e">
        <f>VLOOKUP(A212,'QTO ITEMS'!$A$1:$D$5558,4,FALSE)</f>
        <v>#N/A</v>
      </c>
      <c r="G212" s="116"/>
      <c r="H212" s="64"/>
      <c r="I212" s="10" t="e">
        <f>(ROUNDDOWN(#REF!,0)=ROUNDDOWN(E212,0))</f>
        <v>#REF!</v>
      </c>
      <c r="J212" s="136" t="e">
        <f t="shared" si="1"/>
        <v>#REF!</v>
      </c>
      <c r="K212" s="153"/>
      <c r="L212" s="111"/>
    </row>
    <row r="213" spans="1:16" hidden="1">
      <c r="A213" t="s">
        <v>146</v>
      </c>
      <c r="B213" s="68"/>
      <c r="C213" s="69"/>
      <c r="D213" s="67" t="e">
        <f>VLOOKUP(A213,'QTO ITEMS'!$A$1:$D$5558,2,FALSE)</f>
        <v>#N/A</v>
      </c>
      <c r="E213" s="133" t="e">
        <f>VLOOKUP(A213,'QTO ITEMS'!$A$1:$D$5558,3,FALSE)</f>
        <v>#N/A</v>
      </c>
      <c r="F213" s="133" t="e">
        <f>VLOOKUP(A213,'QTO ITEMS'!$A$1:$D$5558,4,FALSE)</f>
        <v>#N/A</v>
      </c>
      <c r="G213" s="116"/>
      <c r="H213" s="64"/>
      <c r="I213" s="10"/>
      <c r="J213" s="136"/>
      <c r="K213" s="153"/>
      <c r="L213" s="111"/>
    </row>
    <row r="214" spans="1:16" hidden="1">
      <c r="B214" s="68"/>
      <c r="C214" s="69"/>
      <c r="D214" s="67" t="e">
        <f>VLOOKUP(A214,'QTO ITEMS'!$A$1:$D$5558,2,FALSE)</f>
        <v>#N/A</v>
      </c>
      <c r="E214" s="133" t="e">
        <f>VLOOKUP(A214,'QTO ITEMS'!$A$1:$D$5558,3,FALSE)</f>
        <v>#N/A</v>
      </c>
      <c r="F214" s="133" t="e">
        <f>VLOOKUP(A214,'QTO ITEMS'!$A$1:$D$5558,4,FALSE)</f>
        <v>#N/A</v>
      </c>
      <c r="G214" s="116"/>
      <c r="H214" s="64"/>
      <c r="I214" s="10"/>
      <c r="J214" s="136"/>
      <c r="K214" s="153"/>
      <c r="L214" s="111"/>
    </row>
    <row r="215" spans="1:16">
      <c r="B215" s="68"/>
      <c r="C215" s="69"/>
      <c r="D215" s="177"/>
      <c r="E215" s="133"/>
      <c r="F215" s="133"/>
      <c r="G215" s="116"/>
      <c r="H215" s="64"/>
      <c r="I215" s="10"/>
      <c r="J215" s="136"/>
      <c r="K215" s="153"/>
      <c r="L215" s="111"/>
    </row>
    <row r="216" spans="1:16">
      <c r="B216" s="68"/>
      <c r="C216" s="69"/>
      <c r="D216" s="169" t="s">
        <v>11</v>
      </c>
      <c r="E216" s="133"/>
      <c r="F216" s="133"/>
      <c r="G216" s="117"/>
      <c r="H216" s="64"/>
      <c r="I216" s="10"/>
      <c r="J216" s="136"/>
      <c r="K216" s="153"/>
      <c r="L216" s="111"/>
    </row>
    <row r="217" spans="1:16">
      <c r="A217" t="s">
        <v>66</v>
      </c>
      <c r="B217" s="68"/>
      <c r="C217" s="100"/>
      <c r="D217" s="176" t="str">
        <f>VLOOKUP(A217,'QTO ITEMS'!$A$1:$D$5158,2,FALSE)</f>
        <v xml:space="preserve">   Stop Bar Markings (Thermoplastic Tape)</v>
      </c>
      <c r="E217" s="133">
        <f>VLOOKUP(A217,'QTO ITEMS'!$A$1:$D$5158,3,FALSE)</f>
        <v>26</v>
      </c>
      <c r="F217" s="133" t="str">
        <f>VLOOKUP(A217,'QTO ITEMS'!$A$1:$D$5158,4,FALSE)</f>
        <v>LNFT</v>
      </c>
      <c r="G217" s="116"/>
      <c r="H217" s="66"/>
      <c r="I217" s="10"/>
      <c r="J217" s="136"/>
      <c r="K217" s="153"/>
      <c r="L217" s="111"/>
      <c r="N217" s="10"/>
      <c r="O217"/>
    </row>
    <row r="218" spans="1:16">
      <c r="A218" t="s">
        <v>67</v>
      </c>
      <c r="B218" s="68"/>
      <c r="C218" s="100"/>
      <c r="D218" s="176" t="str">
        <f>VLOOKUP(A218,'QTO ITEMS'!$A$1:$D$5158,2,FALSE)</f>
        <v xml:space="preserve">   Cross walk (Thermoplastic Tape)</v>
      </c>
      <c r="E218" s="133">
        <f>VLOOKUP(A218,'QTO ITEMS'!$A$1:$D$5158,3,FALSE)</f>
        <v>51.097999999999999</v>
      </c>
      <c r="F218" s="133" t="str">
        <f>VLOOKUP(A218,'QTO ITEMS'!$A$1:$D$5158,4,FALSE)</f>
        <v>LNFT</v>
      </c>
      <c r="G218" s="106"/>
      <c r="H218" s="65"/>
      <c r="I218" s="10"/>
      <c r="J218" s="136"/>
      <c r="K218" s="153"/>
      <c r="L218" s="111"/>
      <c r="N218" s="10"/>
      <c r="O218"/>
    </row>
    <row r="219" spans="1:16" hidden="1">
      <c r="A219" t="s">
        <v>68</v>
      </c>
      <c r="B219" s="68"/>
      <c r="C219" s="127"/>
      <c r="D219" s="176" t="e">
        <f>VLOOKUP(A219,'QTO ITEMS'!$A$1:$D$5158,2,FALSE)</f>
        <v>#N/A</v>
      </c>
      <c r="E219" s="133" t="e">
        <f>VLOOKUP(A219,'QTO ITEMS'!$A$1:$D$5158,3,FALSE)</f>
        <v>#N/A</v>
      </c>
      <c r="F219" s="133" t="e">
        <f>VLOOKUP(A219,'QTO ITEMS'!$A$1:$D$5158,4,FALSE)</f>
        <v>#N/A</v>
      </c>
      <c r="G219" s="106"/>
      <c r="H219" s="65"/>
      <c r="I219" s="10" t="e">
        <f>(ROUNDDOWN(#REF!,0)=ROUNDDOWN(E219,0))</f>
        <v>#REF!</v>
      </c>
      <c r="J219" s="136" t="e">
        <f t="shared" si="1"/>
        <v>#REF!</v>
      </c>
      <c r="K219" s="153"/>
      <c r="L219" s="111"/>
      <c r="N219" s="10"/>
      <c r="O219"/>
    </row>
    <row r="220" spans="1:16" hidden="1">
      <c r="A220" t="s">
        <v>69</v>
      </c>
      <c r="B220" s="68"/>
      <c r="C220" s="127"/>
      <c r="D220" s="176" t="e">
        <f>VLOOKUP(A220,'QTO ITEMS'!$A$1:$D$5158,2,FALSE)</f>
        <v>#N/A</v>
      </c>
      <c r="E220" s="133" t="e">
        <f>VLOOKUP(A220,'QTO ITEMS'!$A$1:$D$5158,3,FALSE)</f>
        <v>#N/A</v>
      </c>
      <c r="F220" s="133" t="e">
        <f>VLOOKUP(A220,'QTO ITEMS'!$A$1:$D$5158,4,FALSE)</f>
        <v>#N/A</v>
      </c>
      <c r="G220" s="106"/>
      <c r="H220" s="65"/>
      <c r="I220" s="10" t="e">
        <f>(ROUNDDOWN(#REF!,0)=ROUNDDOWN(E220,0))</f>
        <v>#REF!</v>
      </c>
      <c r="J220" s="136" t="e">
        <f t="shared" si="1"/>
        <v>#REF!</v>
      </c>
      <c r="K220" s="153"/>
      <c r="L220" s="111"/>
      <c r="N220" s="10"/>
      <c r="O220"/>
    </row>
    <row r="221" spans="1:16" hidden="1">
      <c r="A221" t="s">
        <v>70</v>
      </c>
      <c r="B221" s="68"/>
      <c r="C221" s="127"/>
      <c r="D221" s="176" t="e">
        <f>VLOOKUP(A221,'QTO ITEMS'!$A$1:$D$5158,2,FALSE)</f>
        <v>#N/A</v>
      </c>
      <c r="E221" s="133" t="e">
        <f>VLOOKUP(A221,'QTO ITEMS'!$A$1:$D$5158,3,FALSE)</f>
        <v>#N/A</v>
      </c>
      <c r="F221" s="133" t="e">
        <f>VLOOKUP(A221,'QTO ITEMS'!$A$1:$D$5158,4,FALSE)</f>
        <v>#N/A</v>
      </c>
      <c r="G221" s="106"/>
      <c r="H221" s="65"/>
      <c r="I221" s="10" t="e">
        <f>(ROUNDDOWN(#REF!,0)=ROUNDDOWN(E221,0))</f>
        <v>#REF!</v>
      </c>
      <c r="J221" s="136" t="e">
        <f t="shared" si="1"/>
        <v>#REF!</v>
      </c>
      <c r="K221" s="153"/>
      <c r="L221" s="111"/>
      <c r="N221" s="10"/>
      <c r="O221"/>
    </row>
    <row r="222" spans="1:16" hidden="1">
      <c r="A222" t="s">
        <v>71</v>
      </c>
      <c r="B222" s="68"/>
      <c r="C222" s="127"/>
      <c r="D222" s="176" t="e">
        <f>VLOOKUP(A222,'QTO ITEMS'!$A$1:$D$5158,2,FALSE)</f>
        <v>#N/A</v>
      </c>
      <c r="E222" s="133" t="e">
        <f>VLOOKUP(A222,'QTO ITEMS'!$A$1:$D$5158,3,FALSE)</f>
        <v>#N/A</v>
      </c>
      <c r="F222" s="133" t="e">
        <f>VLOOKUP(A222,'QTO ITEMS'!$A$1:$D$5158,4,FALSE)</f>
        <v>#N/A</v>
      </c>
      <c r="G222" s="106"/>
      <c r="H222" s="65"/>
      <c r="I222" s="10" t="e">
        <f>(ROUNDDOWN(#REF!,0)=ROUNDDOWN(E222,0))</f>
        <v>#REF!</v>
      </c>
      <c r="J222" s="136" t="e">
        <f t="shared" si="1"/>
        <v>#REF!</v>
      </c>
      <c r="K222" s="153"/>
      <c r="L222" s="111"/>
      <c r="N222" s="10"/>
      <c r="O222"/>
    </row>
    <row r="223" spans="1:16">
      <c r="B223" s="68"/>
      <c r="C223" s="167"/>
      <c r="D223" s="67"/>
      <c r="E223" s="133"/>
      <c r="F223" s="133"/>
      <c r="G223" s="106"/>
      <c r="H223" s="65"/>
      <c r="I223" s="10"/>
      <c r="J223" s="136"/>
      <c r="K223" s="153"/>
      <c r="L223" s="111"/>
      <c r="N223" s="10"/>
      <c r="O223"/>
    </row>
    <row r="224" spans="1:16">
      <c r="B224" s="68"/>
      <c r="C224" s="100"/>
      <c r="D224" s="78" t="s">
        <v>10</v>
      </c>
      <c r="E224" s="133"/>
      <c r="F224" s="133"/>
      <c r="G224" s="116"/>
      <c r="H224" s="63"/>
      <c r="I224" s="10"/>
      <c r="J224" s="136"/>
      <c r="K224" s="153"/>
      <c r="L224" s="111"/>
      <c r="N224"/>
      <c r="O224"/>
    </row>
    <row r="225" spans="1:22">
      <c r="A225" t="s">
        <v>123</v>
      </c>
      <c r="B225" s="75"/>
      <c r="C225" s="69"/>
      <c r="D225" s="176" t="str">
        <f>VLOOKUP(A225,'QTO ITEMS'!$A$1:$D$5180,2,FALSE)</f>
        <v>Stabilized Construction Entrance Maintenance</v>
      </c>
      <c r="E225" s="133">
        <f>VLOOKUP(A225,'QTO ITEMS'!$A$1:$D$5180,3,FALSE)</f>
        <v>1</v>
      </c>
      <c r="F225" s="133" t="str">
        <f>VLOOKUP(A225,'QTO ITEMS'!$A$1:$D$5180,4,FALSE)</f>
        <v>LPSM</v>
      </c>
      <c r="G225" s="117"/>
      <c r="H225" s="64"/>
      <c r="I225" s="10" t="e">
        <f>(ROUNDDOWN(#REF!,0)=ROUNDDOWN(E225,0))</f>
        <v>#REF!</v>
      </c>
      <c r="J225" s="136" t="e">
        <f t="shared" ref="J225:J229" si="2">IF(I225=FALSE,"FIX"," ")</f>
        <v>#REF!</v>
      </c>
      <c r="K225" s="153"/>
      <c r="L225" s="111"/>
      <c r="N225"/>
      <c r="O225"/>
    </row>
    <row r="226" spans="1:22" ht="12.75" hidden="1" customHeight="1">
      <c r="A226" t="s">
        <v>124</v>
      </c>
      <c r="B226" s="68"/>
      <c r="C226" s="69"/>
      <c r="D226" s="176" t="e">
        <f>VLOOKUP(A226,'QTO ITEMS'!$A$1:$D$5180,2,FALSE)</f>
        <v>#N/A</v>
      </c>
      <c r="E226" s="133" t="e">
        <f>VLOOKUP(A226,'QTO ITEMS'!$A$1:$D$5180,3,FALSE)</f>
        <v>#N/A</v>
      </c>
      <c r="F226" s="133" t="e">
        <f>VLOOKUP(A226,'QTO ITEMS'!$A$1:$D$5180,4,FALSE)</f>
        <v>#N/A</v>
      </c>
      <c r="G226" s="117"/>
      <c r="H226" s="64"/>
      <c r="I226" s="10" t="e">
        <f>(ROUNDDOWN(#REF!,0)=ROUNDDOWN(E226,0))</f>
        <v>#REF!</v>
      </c>
      <c r="J226" s="136" t="e">
        <f t="shared" si="2"/>
        <v>#REF!</v>
      </c>
      <c r="K226" s="153"/>
      <c r="L226" s="111"/>
      <c r="N226"/>
      <c r="O226"/>
    </row>
    <row r="227" spans="1:22">
      <c r="A227" t="s">
        <v>72</v>
      </c>
      <c r="B227" s="68"/>
      <c r="C227" s="69"/>
      <c r="D227" s="176" t="str">
        <f>VLOOKUP(A227,'QTO ITEMS'!$A$1:$D$5180,2,FALSE)</f>
        <v>Temporary diversion ditch</v>
      </c>
      <c r="E227" s="133">
        <f>VLOOKUP(A227,'QTO ITEMS'!$A$1:$D$5180,3,FALSE)</f>
        <v>722.46199999999999</v>
      </c>
      <c r="F227" s="133" t="str">
        <f>VLOOKUP(A227,'QTO ITEMS'!$A$1:$D$5180,4,FALSE)</f>
        <v>LNFT</v>
      </c>
      <c r="G227" s="116"/>
      <c r="H227" s="64"/>
      <c r="I227" s="10" t="e">
        <f>(ROUNDDOWN(#REF!,0)=ROUNDDOWN(E227,0))</f>
        <v>#REF!</v>
      </c>
      <c r="J227" s="136" t="e">
        <f t="shared" si="2"/>
        <v>#REF!</v>
      </c>
      <c r="K227" s="153"/>
      <c r="L227" s="111"/>
      <c r="N227"/>
      <c r="O227"/>
    </row>
    <row r="228" spans="1:22">
      <c r="A228" t="s">
        <v>73</v>
      </c>
      <c r="B228" s="68"/>
      <c r="C228" s="69"/>
      <c r="D228" s="176" t="str">
        <f>VLOOKUP(A228,'QTO ITEMS'!$A$1:$D$5180,2,FALSE)</f>
        <v>2500 CF Sedimentation basin</v>
      </c>
      <c r="E228" s="133">
        <f>VLOOKUP(A228,'QTO ITEMS'!$A$1:$D$5180,3,FALSE)</f>
        <v>1</v>
      </c>
      <c r="F228" s="133" t="str">
        <f>VLOOKUP(A228,'QTO ITEMS'!$A$1:$D$5180,4,FALSE)</f>
        <v>EACH</v>
      </c>
      <c r="G228" s="116"/>
      <c r="H228" s="64"/>
      <c r="I228" s="10" t="e">
        <f>(ROUNDDOWN(#REF!,0)=ROUNDDOWN(E228,0))</f>
        <v>#REF!</v>
      </c>
      <c r="J228" s="136" t="e">
        <f t="shared" si="2"/>
        <v>#REF!</v>
      </c>
      <c r="K228" s="153"/>
      <c r="L228" s="111"/>
      <c r="N228"/>
      <c r="O228"/>
    </row>
    <row r="229" spans="1:22">
      <c r="A229" t="s">
        <v>74</v>
      </c>
      <c r="B229" s="68"/>
      <c r="C229" s="69"/>
      <c r="D229" s="176" t="str">
        <f>VLOOKUP(A229,'QTO ITEMS'!$A$1:$D$5180,2,FALSE)</f>
        <v>Filter Sock Inlet Protection</v>
      </c>
      <c r="E229" s="133">
        <f>VLOOKUP(A229,'QTO ITEMS'!$A$1:$D$5180,3,FALSE)</f>
        <v>2</v>
      </c>
      <c r="F229" s="133" t="str">
        <f>VLOOKUP(A229,'QTO ITEMS'!$A$1:$D$5180,4,FALSE)</f>
        <v>EACH</v>
      </c>
      <c r="G229" s="117"/>
      <c r="H229" s="64"/>
      <c r="I229" s="10" t="e">
        <f>(ROUNDDOWN(#REF!,0)=ROUNDDOWN(E229,0))</f>
        <v>#REF!</v>
      </c>
      <c r="J229" s="136" t="e">
        <f t="shared" si="2"/>
        <v>#REF!</v>
      </c>
      <c r="K229" s="153"/>
      <c r="L229" s="111"/>
      <c r="N229"/>
      <c r="O229"/>
    </row>
    <row r="230" spans="1:22" hidden="1">
      <c r="A230" t="s">
        <v>237</v>
      </c>
      <c r="B230" s="68"/>
      <c r="C230" s="100"/>
      <c r="D230" s="176" t="e">
        <f>VLOOKUP(A230,'QTO ITEMS'!$A$1:$D$5180,2,FALSE)</f>
        <v>#N/A</v>
      </c>
      <c r="E230" s="133" t="e">
        <f>VLOOKUP(A230,'QTO ITEMS'!$A$1:$D$5180,3,FALSE)</f>
        <v>#N/A</v>
      </c>
      <c r="F230" s="133" t="e">
        <f>VLOOKUP(A230,'QTO ITEMS'!$A$1:$D$5180,4,FALSE)</f>
        <v>#N/A</v>
      </c>
      <c r="G230" s="118"/>
      <c r="H230" s="63"/>
      <c r="I230" s="10"/>
      <c r="J230" s="136"/>
      <c r="K230" s="154"/>
      <c r="L230" s="111"/>
      <c r="P230" s="15"/>
    </row>
    <row r="231" spans="1:22">
      <c r="B231" s="68"/>
      <c r="C231" s="100"/>
      <c r="D231" s="100"/>
      <c r="E231" s="133"/>
      <c r="F231" s="133"/>
      <c r="G231" s="118"/>
      <c r="H231" s="63"/>
      <c r="I231" s="10"/>
      <c r="J231" s="136"/>
      <c r="K231" s="154"/>
      <c r="L231" s="111"/>
      <c r="P231" s="15"/>
      <c r="T231" s="2"/>
    </row>
    <row r="232" spans="1:22" s="2" customFormat="1" ht="12.75" customHeight="1">
      <c r="B232" s="98" t="s">
        <v>7</v>
      </c>
      <c r="C232" s="99"/>
      <c r="D232" s="99"/>
      <c r="E232" s="133"/>
      <c r="F232" s="133"/>
      <c r="G232" s="116"/>
      <c r="H232" s="63"/>
      <c r="I232" s="10"/>
      <c r="J232" s="136"/>
      <c r="K232" s="153"/>
      <c r="L232" s="111"/>
      <c r="M232" s="22"/>
      <c r="N232" s="22"/>
      <c r="O232" s="22"/>
      <c r="P232" s="15"/>
      <c r="Q232"/>
      <c r="R232"/>
      <c r="S232"/>
      <c r="U232"/>
      <c r="V232"/>
    </row>
    <row r="233" spans="1:22" s="2" customFormat="1" ht="12.75" customHeight="1">
      <c r="A233" t="s">
        <v>125</v>
      </c>
      <c r="B233" s="181"/>
      <c r="C233" s="69"/>
      <c r="D233" s="176" t="str">
        <f>VLOOKUP(A233,'QTO ITEMS'!$A$1:$D$54158,2,FALSE)</f>
        <v>Survey Monumentation</v>
      </c>
      <c r="E233" s="133">
        <f>VLOOKUP(A233,'QTO ITEMS'!$A$1:$D$55158,3,FALSE)</f>
        <v>2</v>
      </c>
      <c r="F233" s="133" t="str">
        <f>VLOOKUP(A233,'QTO ITEMS'!$A$1:$D$5180,4,FALSE)</f>
        <v>EACH</v>
      </c>
      <c r="G233" s="116"/>
      <c r="H233" s="123"/>
      <c r="I233" s="10" t="e">
        <f>#REF!=E233</f>
        <v>#REF!</v>
      </c>
      <c r="J233" s="136"/>
      <c r="K233" s="153"/>
      <c r="L233" s="111"/>
      <c r="M233" s="22"/>
      <c r="N233" s="22"/>
      <c r="O233" s="22"/>
      <c r="P233" s="15"/>
      <c r="Q233"/>
      <c r="R233"/>
      <c r="U233"/>
      <c r="V233"/>
    </row>
    <row r="234" spans="1:22" ht="12.75" customHeight="1">
      <c r="A234" t="s">
        <v>126</v>
      </c>
      <c r="B234" s="181"/>
      <c r="C234" s="69"/>
      <c r="D234" s="176" t="str">
        <f>VLOOKUP(A234,'QTO ITEMS'!$A$1:$D$54158,2,FALSE)</f>
        <v>Mobilization/Demobilization</v>
      </c>
      <c r="E234" s="133">
        <f>VLOOKUP(A234,'QTO ITEMS'!$A$1:$D$55158,3,FALSE)</f>
        <v>1</v>
      </c>
      <c r="F234" s="133" t="str">
        <f>VLOOKUP(A234,'QTO ITEMS'!$A$1:$D$5180,4,FALSE)</f>
        <v>EACH</v>
      </c>
      <c r="G234" s="116"/>
      <c r="H234" s="63"/>
      <c r="I234" s="10" t="e">
        <f>#REF!=E234</f>
        <v>#REF!</v>
      </c>
      <c r="J234" s="136"/>
      <c r="K234" s="155"/>
      <c r="L234" s="113"/>
      <c r="M234"/>
      <c r="Q234" s="22"/>
      <c r="T234" s="60"/>
    </row>
    <row r="235" spans="1:22" ht="12.75" customHeight="1">
      <c r="A235" t="s">
        <v>127</v>
      </c>
      <c r="B235" s="181"/>
      <c r="C235" s="69"/>
      <c r="D235" s="176" t="str">
        <f>VLOOKUP(A235,'QTO ITEMS'!$A$1:$D$54158,2,FALSE)</f>
        <v>HSE Compliance</v>
      </c>
      <c r="E235" s="133">
        <f>VLOOKUP(A235,'QTO ITEMS'!$A$1:$D$55158,3,FALSE)</f>
        <v>1</v>
      </c>
      <c r="F235" s="133" t="str">
        <f>VLOOKUP(A235,'QTO ITEMS'!$A$1:$D$5180,4,FALSE)</f>
        <v>EACH</v>
      </c>
      <c r="G235" s="116"/>
      <c r="H235" s="63"/>
      <c r="I235" s="10"/>
      <c r="J235" s="136"/>
      <c r="K235" s="155"/>
      <c r="L235" s="113"/>
      <c r="M235"/>
      <c r="Q235" s="22"/>
      <c r="T235" s="60"/>
    </row>
    <row r="236" spans="1:22" ht="12.75" customHeight="1">
      <c r="A236" t="s">
        <v>128</v>
      </c>
      <c r="B236" s="181"/>
      <c r="C236" s="69"/>
      <c r="D236" s="176" t="str">
        <f>VLOOKUP(A236,'QTO ITEMS'!$A$1:$D$54158,2,FALSE)</f>
        <v>Kennecott Land T&amp;M Contingency</v>
      </c>
      <c r="E236" s="133">
        <f>VLOOKUP(A236,'QTO ITEMS'!$A$1:$D$55158,3,FALSE)</f>
        <v>1</v>
      </c>
      <c r="F236" s="133" t="str">
        <f>VLOOKUP(A236,'QTO ITEMS'!$A$1:$D$5180,4,FALSE)</f>
        <v>EACH</v>
      </c>
      <c r="G236" s="116"/>
      <c r="H236" s="63"/>
      <c r="I236" s="10"/>
      <c r="J236" s="136"/>
      <c r="K236" s="155"/>
      <c r="L236" s="113"/>
      <c r="M236"/>
      <c r="Q236" s="22"/>
      <c r="T236" s="60"/>
    </row>
    <row r="237" spans="1:22" ht="12.75" hidden="1" customHeight="1">
      <c r="A237" t="s">
        <v>188</v>
      </c>
      <c r="B237" s="181"/>
      <c r="C237" s="69"/>
      <c r="D237" s="176" t="e">
        <f>VLOOKUP(A237,'QTO ITEMS'!$A$1:$D$54158,2,FALSE)</f>
        <v>#N/A</v>
      </c>
      <c r="E237" s="133" t="e">
        <f>VLOOKUP(A237,'QTO ITEMS'!$A$1:$D$55158,3,FALSE)</f>
        <v>#N/A</v>
      </c>
      <c r="F237" s="133" t="e">
        <f>VLOOKUP(A237,'QTO ITEMS'!$A$1:$D$5180,4,FALSE)</f>
        <v>#N/A</v>
      </c>
      <c r="G237" s="116"/>
      <c r="H237" s="63"/>
      <c r="I237" s="10"/>
      <c r="J237" s="136"/>
      <c r="K237" s="155"/>
      <c r="L237" s="113"/>
      <c r="M237"/>
      <c r="Q237" s="22"/>
      <c r="T237" s="60"/>
    </row>
    <row r="238" spans="1:22" ht="12.75" hidden="1" customHeight="1">
      <c r="A238" t="s">
        <v>189</v>
      </c>
      <c r="B238" s="181"/>
      <c r="C238" s="69"/>
      <c r="D238" s="176" t="e">
        <f>VLOOKUP(A238,'QTO ITEMS'!$A$1:$D$54158,2,FALSE)</f>
        <v>#N/A</v>
      </c>
      <c r="E238" s="133" t="e">
        <f>VLOOKUP(A238,'QTO ITEMS'!$A$1:$D$55158,3,FALSE)</f>
        <v>#N/A</v>
      </c>
      <c r="F238" s="133" t="e">
        <f>VLOOKUP(A238,'QTO ITEMS'!$A$1:$D$5180,4,FALSE)</f>
        <v>#N/A</v>
      </c>
      <c r="G238" s="116"/>
      <c r="H238" s="63"/>
      <c r="I238" s="10" t="e">
        <f>#REF!=E238</f>
        <v>#REF!</v>
      </c>
      <c r="J238" s="136"/>
      <c r="K238" s="155"/>
      <c r="L238" s="113"/>
      <c r="M238"/>
      <c r="Q238" s="22"/>
      <c r="T238" s="60"/>
    </row>
    <row r="239" spans="1:22" ht="12.75" hidden="1" customHeight="1">
      <c r="A239" t="s">
        <v>190</v>
      </c>
      <c r="B239" s="181"/>
      <c r="C239" s="69"/>
      <c r="D239" s="176" t="e">
        <f>VLOOKUP(A239,'QTO ITEMS'!$A$1:$D$54158,2,FALSE)</f>
        <v>#N/A</v>
      </c>
      <c r="E239" s="133" t="e">
        <f>VLOOKUP(A239,'QTO ITEMS'!$A$1:$D$55158,3,FALSE)</f>
        <v>#N/A</v>
      </c>
      <c r="F239" s="133" t="e">
        <f>VLOOKUP(A239,'QTO ITEMS'!$A$1:$D$5180,4,FALSE)</f>
        <v>#N/A</v>
      </c>
      <c r="G239" s="116"/>
      <c r="H239" s="63"/>
      <c r="I239" s="10" t="e">
        <f>#REF!=E239</f>
        <v>#REF!</v>
      </c>
      <c r="J239" s="136"/>
      <c r="K239" s="155"/>
      <c r="L239" s="113"/>
      <c r="M239"/>
      <c r="Q239" s="22"/>
      <c r="T239" s="60"/>
    </row>
    <row r="240" spans="1:22" s="2" customFormat="1" ht="12.75" customHeight="1">
      <c r="B240" s="181"/>
      <c r="C240" s="69"/>
      <c r="D240" s="176" t="s">
        <v>17</v>
      </c>
      <c r="E240" s="133"/>
      <c r="F240" s="119"/>
      <c r="G240" s="119"/>
      <c r="H240" s="63"/>
      <c r="I240" s="10"/>
      <c r="J240" s="136"/>
      <c r="K240" s="154"/>
      <c r="L240" s="111"/>
      <c r="M240" s="22"/>
      <c r="N240" s="22"/>
      <c r="O240" s="22"/>
      <c r="P240" s="15"/>
      <c r="Q240"/>
      <c r="R240"/>
      <c r="U240"/>
      <c r="V240"/>
    </row>
    <row r="241" spans="2:22" s="2" customFormat="1">
      <c r="B241" s="38"/>
      <c r="C241" s="25"/>
      <c r="D241" s="97"/>
      <c r="E241" s="22"/>
      <c r="F241" s="94"/>
      <c r="G241" s="94"/>
      <c r="H241" s="12"/>
      <c r="I241" s="17"/>
      <c r="J241" s="136"/>
      <c r="K241" s="154"/>
      <c r="L241" s="111"/>
      <c r="M241" s="22"/>
      <c r="N241" s="22"/>
      <c r="O241" s="22"/>
      <c r="P241" s="36"/>
      <c r="Q241" s="15"/>
      <c r="R241" s="10"/>
      <c r="S241" s="15"/>
      <c r="T241" s="29"/>
      <c r="U241"/>
      <c r="V241"/>
    </row>
    <row r="242" spans="2:22">
      <c r="B242" s="38"/>
      <c r="C242" s="40"/>
      <c r="D242" s="171" t="s">
        <v>133</v>
      </c>
      <c r="I242" s="109"/>
      <c r="J242" s="140"/>
      <c r="K242" s="140"/>
      <c r="L242" s="111"/>
    </row>
    <row r="243" spans="2:22">
      <c r="B243" s="38"/>
      <c r="C243" s="40"/>
      <c r="D243" s="129" t="s">
        <v>132</v>
      </c>
      <c r="I243" s="109"/>
      <c r="J243" s="140"/>
      <c r="K243" s="140"/>
      <c r="L243" s="111"/>
    </row>
    <row r="244" spans="2:22">
      <c r="B244" s="13"/>
      <c r="C244" s="9"/>
      <c r="I244" s="109"/>
      <c r="J244" s="140"/>
      <c r="K244" s="140"/>
      <c r="L244" s="111"/>
    </row>
    <row r="245" spans="2:22" ht="86.25" customHeight="1">
      <c r="B245" s="13"/>
      <c r="C245" s="9"/>
      <c r="D245" s="194" t="s">
        <v>173</v>
      </c>
      <c r="E245" s="194"/>
      <c r="F245" s="194"/>
      <c r="G245" s="80"/>
      <c r="H245" s="3"/>
      <c r="I245" s="114"/>
      <c r="J245" s="141"/>
      <c r="K245" s="140"/>
      <c r="L245" s="111"/>
    </row>
    <row r="246" spans="2:22">
      <c r="B246" s="13"/>
      <c r="C246" s="9"/>
      <c r="I246" s="109"/>
      <c r="J246" s="140"/>
      <c r="K246" s="140"/>
      <c r="L246" s="111"/>
    </row>
    <row r="247" spans="2:22">
      <c r="B247" s="40"/>
      <c r="C247" s="40"/>
      <c r="D247" s="102"/>
      <c r="E247" s="44"/>
      <c r="F247" s="44"/>
      <c r="G247" s="44"/>
      <c r="H247" s="101"/>
      <c r="I247" s="109"/>
      <c r="J247" s="140"/>
      <c r="K247" s="140"/>
      <c r="L247" s="111"/>
    </row>
    <row r="248" spans="2:22">
      <c r="B248" s="40"/>
      <c r="C248" s="40"/>
      <c r="D248" s="101"/>
      <c r="E248" s="44"/>
      <c r="F248" s="44"/>
      <c r="G248" s="44"/>
      <c r="H248" s="101"/>
      <c r="I248" s="109"/>
      <c r="J248" s="140"/>
      <c r="K248" s="140"/>
      <c r="L248" s="111"/>
    </row>
    <row r="249" spans="2:22">
      <c r="B249" s="40"/>
      <c r="C249" s="40"/>
      <c r="D249" s="109"/>
      <c r="E249" s="81"/>
      <c r="F249" s="81"/>
      <c r="G249" s="81"/>
      <c r="H249" s="53"/>
      <c r="I249" s="53"/>
      <c r="J249" s="142"/>
      <c r="K249" s="142"/>
    </row>
    <row r="250" spans="2:22">
      <c r="B250" s="40"/>
      <c r="C250" s="40"/>
      <c r="D250" s="38"/>
      <c r="E250" s="82"/>
      <c r="F250" s="54"/>
      <c r="G250" s="54"/>
      <c r="H250" s="38"/>
      <c r="I250" s="38"/>
      <c r="J250" s="138"/>
      <c r="K250" s="153"/>
    </row>
    <row r="251" spans="2:22" s="2" customFormat="1">
      <c r="B251" s="97"/>
      <c r="C251" s="97"/>
      <c r="D251" s="38"/>
      <c r="E251" s="82"/>
      <c r="F251" s="54"/>
      <c r="G251" s="54"/>
      <c r="H251" s="38"/>
      <c r="I251" s="38"/>
      <c r="J251" s="138"/>
      <c r="K251" s="153"/>
      <c r="L251"/>
      <c r="M251" s="22"/>
      <c r="N251" s="9"/>
      <c r="O251" s="25"/>
      <c r="P251" s="17"/>
      <c r="Q251" s="15"/>
      <c r="R251" s="17"/>
      <c r="S251" s="15"/>
      <c r="T251" s="29"/>
      <c r="U251"/>
      <c r="V251"/>
    </row>
    <row r="252" spans="2:22" s="2" customFormat="1">
      <c r="B252" s="97"/>
      <c r="C252" s="97"/>
      <c r="D252" s="38"/>
      <c r="E252" s="82"/>
      <c r="F252" s="54"/>
      <c r="G252" s="54"/>
      <c r="H252" s="38"/>
      <c r="I252" s="38"/>
      <c r="J252" s="138"/>
      <c r="K252" s="153"/>
      <c r="L252"/>
      <c r="M252" s="22"/>
      <c r="N252" s="9"/>
      <c r="O252" s="25"/>
      <c r="P252" s="17"/>
      <c r="Q252" s="15"/>
      <c r="R252" s="17"/>
      <c r="S252" s="15"/>
      <c r="T252" s="29"/>
      <c r="U252"/>
      <c r="V252"/>
    </row>
    <row r="253" spans="2:22" s="2" customFormat="1">
      <c r="B253" s="97"/>
      <c r="C253" s="97"/>
      <c r="D253" s="38"/>
      <c r="E253" s="82"/>
      <c r="F253" s="54"/>
      <c r="G253" s="54"/>
      <c r="H253" s="38"/>
      <c r="I253" s="38"/>
      <c r="J253" s="138"/>
      <c r="K253" s="153"/>
      <c r="L253"/>
      <c r="M253" s="22"/>
      <c r="N253" s="9"/>
      <c r="O253" s="25"/>
      <c r="P253" s="17"/>
      <c r="Q253" s="15"/>
      <c r="R253" s="17"/>
      <c r="S253" s="15"/>
      <c r="T253" s="29"/>
      <c r="U253"/>
      <c r="V253"/>
    </row>
    <row r="254" spans="2:22" s="2" customFormat="1" ht="15">
      <c r="B254" s="19"/>
      <c r="C254" s="19"/>
      <c r="D254" s="38"/>
      <c r="E254" s="82"/>
      <c r="F254" s="54"/>
      <c r="G254" s="54"/>
      <c r="H254" s="38"/>
      <c r="I254" s="38"/>
      <c r="J254" s="138"/>
      <c r="K254" s="153"/>
      <c r="L254"/>
      <c r="M254" s="22"/>
      <c r="N254" s="9"/>
      <c r="O254" s="25"/>
      <c r="P254" s="17"/>
      <c r="Q254" s="15"/>
      <c r="R254" s="17"/>
      <c r="S254" s="15"/>
      <c r="T254" s="29"/>
      <c r="U254"/>
      <c r="V254"/>
    </row>
    <row r="255" spans="2:22" s="2" customFormat="1">
      <c r="B255" s="97"/>
      <c r="C255" s="97"/>
      <c r="D255" s="38"/>
      <c r="E255" s="82"/>
      <c r="F255" s="54"/>
      <c r="G255" s="54"/>
      <c r="H255" s="55"/>
      <c r="I255" s="55"/>
      <c r="J255" s="138"/>
      <c r="K255" s="153"/>
      <c r="L255"/>
      <c r="M255" s="22"/>
      <c r="N255" s="9"/>
      <c r="O255" s="25"/>
      <c r="P255" s="17"/>
      <c r="Q255" s="15"/>
      <c r="R255" s="17"/>
      <c r="S255" s="15"/>
      <c r="T255" s="29"/>
      <c r="U255"/>
      <c r="V255"/>
    </row>
    <row r="256" spans="2:22" s="2" customFormat="1">
      <c r="B256" s="97"/>
      <c r="C256" s="97"/>
      <c r="D256" s="38"/>
      <c r="E256" s="54"/>
      <c r="F256" s="191"/>
      <c r="G256" s="191"/>
      <c r="H256" s="191"/>
      <c r="I256" s="191"/>
      <c r="J256" s="191"/>
      <c r="K256" s="154"/>
      <c r="L256"/>
      <c r="M256" s="9"/>
      <c r="N256" s="9"/>
      <c r="O256" s="25"/>
      <c r="P256" s="17"/>
      <c r="Q256" s="15"/>
      <c r="R256" s="17"/>
      <c r="S256" s="15"/>
      <c r="T256" s="29"/>
      <c r="U256"/>
      <c r="V256"/>
    </row>
    <row r="257" spans="2:22" s="2" customFormat="1" ht="15">
      <c r="B257" s="97"/>
      <c r="C257" s="97"/>
      <c r="D257" s="109"/>
      <c r="E257" s="81"/>
      <c r="F257" s="95"/>
      <c r="G257" s="95"/>
      <c r="H257" s="56"/>
      <c r="I257" s="56"/>
      <c r="J257" s="143"/>
      <c r="K257" s="153"/>
      <c r="L257"/>
      <c r="M257" s="9"/>
      <c r="N257" s="9"/>
      <c r="O257" s="25"/>
      <c r="P257" s="17"/>
      <c r="Q257" s="15"/>
      <c r="R257" s="17"/>
      <c r="S257" s="15"/>
      <c r="T257" s="29"/>
      <c r="U257"/>
      <c r="V257"/>
    </row>
    <row r="258" spans="2:22" s="2" customFormat="1">
      <c r="B258" s="97"/>
      <c r="C258" s="97"/>
      <c r="D258" s="38"/>
      <c r="E258" s="82"/>
      <c r="F258" s="54"/>
      <c r="G258" s="54"/>
      <c r="H258" s="38"/>
      <c r="I258" s="38"/>
      <c r="J258" s="138"/>
      <c r="K258" s="153"/>
      <c r="L258"/>
      <c r="M258" s="101"/>
      <c r="N258" s="9"/>
      <c r="O258" s="25"/>
      <c r="P258" s="12"/>
      <c r="Q258" s="15"/>
      <c r="R258" s="17"/>
      <c r="S258" s="15"/>
      <c r="T258" s="29"/>
      <c r="U258"/>
      <c r="V258"/>
    </row>
    <row r="259" spans="2:22" s="2" customFormat="1">
      <c r="B259" s="97"/>
      <c r="C259" s="97"/>
      <c r="D259" s="38"/>
      <c r="E259" s="82"/>
      <c r="F259" s="54"/>
      <c r="G259" s="54"/>
      <c r="H259" s="38"/>
      <c r="I259" s="38"/>
      <c r="J259" s="138"/>
      <c r="K259" s="153"/>
      <c r="L259"/>
      <c r="M259" s="9"/>
      <c r="N259" s="9"/>
      <c r="O259" s="25"/>
      <c r="P259" s="17"/>
      <c r="Q259" s="15"/>
      <c r="R259" s="17"/>
      <c r="S259" s="15"/>
      <c r="U259"/>
      <c r="V259"/>
    </row>
    <row r="260" spans="2:22">
      <c r="D260" s="53"/>
      <c r="E260" s="82"/>
      <c r="F260" s="81"/>
      <c r="G260" s="81"/>
      <c r="H260" s="55"/>
      <c r="I260" s="55"/>
      <c r="J260" s="138"/>
      <c r="K260" s="153"/>
      <c r="M260" s="9"/>
      <c r="N260" s="9"/>
      <c r="O260" s="9"/>
      <c r="P260" s="17"/>
      <c r="Q260" s="15"/>
      <c r="R260" s="17"/>
      <c r="S260" s="15"/>
    </row>
    <row r="261" spans="2:22">
      <c r="D261" s="38"/>
      <c r="E261" s="82"/>
      <c r="F261" s="54"/>
      <c r="G261" s="54"/>
      <c r="H261" s="38"/>
      <c r="I261" s="38"/>
      <c r="J261" s="138"/>
      <c r="K261" s="153"/>
      <c r="M261" s="9"/>
      <c r="N261" s="9"/>
      <c r="O261" s="9"/>
      <c r="P261" s="24"/>
      <c r="Q261" s="15"/>
      <c r="R261" s="15"/>
      <c r="S261" s="15"/>
    </row>
    <row r="262" spans="2:22" ht="18.75">
      <c r="B262" s="52"/>
      <c r="C262" s="102"/>
      <c r="D262" s="101"/>
      <c r="E262" s="54"/>
      <c r="F262" s="191"/>
      <c r="G262" s="191"/>
      <c r="H262" s="191"/>
      <c r="I262" s="191"/>
      <c r="J262" s="191"/>
      <c r="K262" s="154"/>
      <c r="M262" s="13"/>
      <c r="N262" s="9"/>
      <c r="O262" s="25"/>
      <c r="P262" s="17"/>
      <c r="Q262" s="15"/>
      <c r="R262" s="15"/>
    </row>
    <row r="263" spans="2:22">
      <c r="B263" s="101"/>
      <c r="C263" s="101"/>
      <c r="D263" s="45"/>
      <c r="E263" s="54"/>
      <c r="F263" s="54"/>
      <c r="G263" s="54"/>
      <c r="H263" s="38"/>
      <c r="I263" s="38"/>
      <c r="J263" s="143"/>
      <c r="K263" s="153"/>
      <c r="M263" s="9"/>
      <c r="N263" s="101"/>
      <c r="O263" s="25"/>
      <c r="P263" s="17"/>
      <c r="Q263" s="15"/>
      <c r="R263" s="15"/>
    </row>
    <row r="264" spans="2:22">
      <c r="B264" s="110"/>
      <c r="C264" s="110"/>
      <c r="D264" s="38"/>
      <c r="E264" s="82"/>
      <c r="F264" s="54"/>
      <c r="G264" s="54"/>
      <c r="H264" s="38"/>
      <c r="I264" s="38"/>
      <c r="J264" s="138"/>
      <c r="K264" s="153"/>
      <c r="M264" s="9"/>
      <c r="N264" s="9"/>
      <c r="O264" s="26"/>
      <c r="P264" s="17"/>
      <c r="Q264" s="15"/>
      <c r="R264" s="15"/>
    </row>
    <row r="265" spans="2:22">
      <c r="B265" s="38"/>
      <c r="C265" s="38"/>
      <c r="D265" s="38"/>
      <c r="E265" s="82"/>
      <c r="F265" s="54"/>
      <c r="G265" s="54"/>
      <c r="H265" s="38"/>
      <c r="I265" s="38"/>
      <c r="J265" s="138"/>
      <c r="K265" s="153"/>
      <c r="M265" s="9"/>
      <c r="N265" s="9"/>
      <c r="O265" s="25"/>
      <c r="P265" s="17"/>
      <c r="Q265" s="15"/>
      <c r="R265" s="15"/>
    </row>
    <row r="266" spans="2:22">
      <c r="B266" s="38"/>
      <c r="C266" s="38"/>
      <c r="D266" s="38"/>
      <c r="E266" s="82"/>
      <c r="F266" s="54"/>
      <c r="G266" s="54"/>
      <c r="H266" s="38"/>
      <c r="I266" s="38"/>
      <c r="J266" s="138"/>
      <c r="K266" s="153"/>
      <c r="M266" s="9"/>
      <c r="N266" s="9"/>
      <c r="O266" s="25"/>
      <c r="P266" s="9"/>
      <c r="Q266" s="15"/>
      <c r="R266" s="10"/>
      <c r="S266" s="11"/>
      <c r="T266" s="29"/>
    </row>
    <row r="267" spans="2:22">
      <c r="B267" s="38"/>
      <c r="C267" s="38"/>
      <c r="D267" s="38"/>
      <c r="E267" s="82"/>
      <c r="F267" s="54"/>
      <c r="G267" s="54"/>
      <c r="H267" s="38"/>
      <c r="I267" s="38"/>
      <c r="J267" s="138"/>
      <c r="K267" s="153"/>
      <c r="M267" s="9"/>
      <c r="N267" s="9"/>
      <c r="O267" s="25"/>
      <c r="P267" s="18"/>
      <c r="Q267" s="14"/>
      <c r="R267" s="17"/>
      <c r="S267" s="14"/>
      <c r="T267" s="29"/>
    </row>
    <row r="268" spans="2:22">
      <c r="B268" s="38"/>
      <c r="C268" s="38"/>
      <c r="D268" s="38"/>
      <c r="E268" s="82"/>
      <c r="F268" s="54"/>
      <c r="G268" s="54"/>
      <c r="H268" s="38"/>
      <c r="I268" s="38"/>
      <c r="J268" s="138"/>
      <c r="K268" s="153"/>
      <c r="M268" s="34"/>
      <c r="N268" s="25"/>
      <c r="O268" s="24"/>
      <c r="P268" s="18"/>
      <c r="Q268" s="14"/>
      <c r="R268" s="17"/>
      <c r="S268" s="14"/>
      <c r="T268" s="31"/>
    </row>
    <row r="269" spans="2:22">
      <c r="B269" s="38"/>
      <c r="C269" s="38"/>
      <c r="D269" s="17"/>
      <c r="E269" s="82"/>
      <c r="F269" s="57"/>
      <c r="G269" s="57"/>
      <c r="H269" s="17"/>
      <c r="I269" s="17"/>
      <c r="J269" s="138"/>
      <c r="K269" s="153"/>
      <c r="M269" s="34"/>
      <c r="N269" s="26"/>
      <c r="O269" s="17"/>
      <c r="P269" s="18"/>
      <c r="Q269" s="14"/>
      <c r="R269" s="17"/>
      <c r="S269" s="14"/>
      <c r="T269" s="29"/>
    </row>
    <row r="270" spans="2:22">
      <c r="B270" s="55"/>
      <c r="C270" s="55"/>
      <c r="D270" s="38"/>
      <c r="E270" s="54"/>
      <c r="F270" s="191"/>
      <c r="G270" s="191"/>
      <c r="H270" s="191"/>
      <c r="I270" s="191"/>
      <c r="J270" s="191"/>
      <c r="K270" s="154"/>
      <c r="M270" s="34"/>
      <c r="N270" s="25"/>
      <c r="O270" s="17"/>
      <c r="P270" s="18"/>
      <c r="Q270" s="14"/>
      <c r="R270" s="17"/>
      <c r="S270" s="14"/>
      <c r="T270" s="29"/>
    </row>
    <row r="271" spans="2:22">
      <c r="B271" s="38"/>
      <c r="C271" s="38"/>
      <c r="D271" s="45"/>
      <c r="E271" s="54"/>
      <c r="F271" s="54"/>
      <c r="G271" s="54"/>
      <c r="H271" s="38"/>
      <c r="I271" s="38"/>
      <c r="J271" s="140"/>
      <c r="K271" s="153"/>
      <c r="M271" s="34"/>
      <c r="N271" s="25"/>
      <c r="O271" s="17"/>
      <c r="P271" s="18"/>
      <c r="Q271" s="14"/>
      <c r="R271" s="17"/>
      <c r="S271" s="14"/>
      <c r="T271" s="29"/>
    </row>
    <row r="272" spans="2:22">
      <c r="B272" s="110"/>
      <c r="C272" s="110"/>
      <c r="D272" s="17"/>
      <c r="E272" s="54"/>
      <c r="F272" s="44"/>
      <c r="G272" s="44"/>
      <c r="H272" s="38"/>
      <c r="I272" s="38"/>
      <c r="J272" s="143"/>
      <c r="K272" s="153"/>
      <c r="M272" s="34"/>
      <c r="N272" s="25"/>
      <c r="O272" s="17"/>
      <c r="P272" s="9"/>
      <c r="Q272" s="15"/>
      <c r="R272" s="16"/>
      <c r="S272" s="11"/>
      <c r="T272" s="30"/>
    </row>
    <row r="273" spans="2:20" ht="12.75" customHeight="1">
      <c r="B273" s="38"/>
      <c r="C273" s="38"/>
      <c r="D273" s="17"/>
      <c r="E273" s="82"/>
      <c r="F273" s="54"/>
      <c r="G273" s="54"/>
      <c r="H273" s="38"/>
      <c r="I273" s="38"/>
      <c r="J273" s="138"/>
      <c r="K273" s="153"/>
      <c r="M273" s="34"/>
      <c r="N273" s="25"/>
      <c r="O273" s="9"/>
      <c r="P273" s="9"/>
      <c r="R273" s="10"/>
    </row>
    <row r="274" spans="2:20" ht="12.75" customHeight="1">
      <c r="B274" s="38"/>
      <c r="C274" s="38"/>
      <c r="D274" s="17"/>
      <c r="E274" s="82"/>
      <c r="F274" s="54"/>
      <c r="G274" s="54"/>
      <c r="H274" s="38"/>
      <c r="I274" s="38"/>
      <c r="J274" s="138"/>
      <c r="K274" s="153"/>
      <c r="N274" s="25"/>
      <c r="O274" s="13"/>
      <c r="P274" s="9"/>
      <c r="R274" s="10"/>
    </row>
    <row r="275" spans="2:20" ht="12.75" customHeight="1">
      <c r="B275" s="38"/>
      <c r="C275" s="38"/>
      <c r="D275" s="17"/>
      <c r="E275" s="82"/>
      <c r="F275" s="54"/>
      <c r="G275" s="54"/>
      <c r="H275" s="101"/>
      <c r="I275" s="101"/>
      <c r="J275" s="138"/>
      <c r="K275" s="153"/>
      <c r="N275" s="25"/>
      <c r="O275" s="10"/>
      <c r="P275" s="9"/>
      <c r="R275" s="10"/>
      <c r="T275" s="1"/>
    </row>
    <row r="276" spans="2:20" ht="12.75" customHeight="1">
      <c r="B276" s="38"/>
      <c r="C276" s="38"/>
      <c r="D276" s="17"/>
      <c r="E276" s="82"/>
      <c r="F276" s="54"/>
      <c r="G276" s="54"/>
      <c r="H276" s="101"/>
      <c r="I276" s="101"/>
      <c r="J276" s="138"/>
      <c r="K276" s="153"/>
      <c r="N276" s="25"/>
      <c r="O276" s="13"/>
      <c r="P276" s="9"/>
      <c r="R276" s="10"/>
    </row>
    <row r="277" spans="2:20" ht="15" customHeight="1">
      <c r="B277" s="38"/>
      <c r="C277" s="38"/>
      <c r="D277" s="17"/>
      <c r="E277" s="82"/>
      <c r="F277" s="54"/>
      <c r="G277" s="54"/>
      <c r="H277" s="101"/>
      <c r="I277" s="101"/>
      <c r="J277" s="138"/>
      <c r="K277" s="153"/>
    </row>
    <row r="278" spans="2:20">
      <c r="B278" s="102"/>
      <c r="C278" s="38"/>
      <c r="D278" s="17"/>
      <c r="E278" s="82"/>
      <c r="F278" s="54"/>
      <c r="G278" s="54"/>
      <c r="H278" s="101"/>
      <c r="I278" s="101"/>
      <c r="J278" s="138"/>
      <c r="K278" s="153"/>
    </row>
    <row r="279" spans="2:20">
      <c r="B279" s="38"/>
      <c r="C279" s="38"/>
      <c r="D279" s="17"/>
      <c r="E279" s="82"/>
      <c r="F279" s="54"/>
      <c r="G279" s="54"/>
      <c r="H279" s="101"/>
      <c r="I279" s="101"/>
      <c r="J279" s="138"/>
      <c r="K279" s="153"/>
    </row>
    <row r="280" spans="2:20">
      <c r="B280" s="38"/>
      <c r="C280" s="38"/>
      <c r="D280" s="38"/>
      <c r="E280" s="54"/>
      <c r="F280" s="191"/>
      <c r="G280" s="191"/>
      <c r="H280" s="191"/>
      <c r="I280" s="191"/>
      <c r="J280" s="191"/>
      <c r="K280" s="154"/>
    </row>
    <row r="281" spans="2:20">
      <c r="B281" s="38"/>
      <c r="C281" s="38"/>
      <c r="D281" s="38"/>
      <c r="E281" s="54"/>
      <c r="F281" s="83"/>
      <c r="G281" s="83"/>
      <c r="H281" s="103"/>
      <c r="I281" s="103"/>
      <c r="J281" s="144"/>
      <c r="K281" s="154"/>
    </row>
    <row r="282" spans="2:20">
      <c r="B282" s="38"/>
      <c r="C282" s="38"/>
      <c r="D282" s="101"/>
      <c r="E282" s="192"/>
      <c r="F282" s="193"/>
      <c r="G282" s="193"/>
      <c r="H282" s="193"/>
      <c r="I282" s="193"/>
      <c r="J282" s="193"/>
      <c r="K282" s="154"/>
    </row>
    <row r="283" spans="2:20">
      <c r="B283" s="38"/>
      <c r="C283" s="38"/>
      <c r="D283" s="101"/>
      <c r="E283" s="192"/>
      <c r="F283" s="193"/>
      <c r="G283" s="193"/>
      <c r="H283" s="193"/>
      <c r="I283" s="193"/>
      <c r="J283" s="193"/>
      <c r="K283" s="154"/>
    </row>
    <row r="284" spans="2:20">
      <c r="B284" s="101"/>
      <c r="C284" s="26"/>
      <c r="D284" s="101"/>
      <c r="E284" s="192"/>
      <c r="F284" s="193"/>
      <c r="G284" s="193"/>
      <c r="H284" s="193"/>
      <c r="I284" s="193"/>
      <c r="J284" s="193"/>
      <c r="K284" s="154"/>
    </row>
    <row r="285" spans="2:20">
      <c r="B285" s="38"/>
      <c r="C285" s="38"/>
      <c r="D285" s="101"/>
      <c r="E285" s="192"/>
      <c r="F285" s="193"/>
      <c r="G285" s="193"/>
      <c r="H285" s="193"/>
      <c r="I285" s="193"/>
      <c r="J285" s="193"/>
      <c r="K285" s="154"/>
    </row>
    <row r="286" spans="2:20">
      <c r="B286" s="102"/>
      <c r="C286" s="38"/>
      <c r="D286" s="101"/>
      <c r="E286" s="83"/>
      <c r="F286" s="83"/>
      <c r="G286" s="83"/>
      <c r="H286" s="17"/>
      <c r="I286" s="17"/>
      <c r="J286" s="138"/>
      <c r="K286" s="154"/>
    </row>
    <row r="287" spans="2:20" ht="15.75">
      <c r="B287" s="101"/>
      <c r="C287" s="102"/>
      <c r="D287" s="189"/>
      <c r="E287" s="190"/>
      <c r="F287" s="190"/>
      <c r="G287" s="190"/>
      <c r="H287" s="190"/>
      <c r="I287" s="190"/>
      <c r="J287" s="190"/>
      <c r="K287" s="156"/>
    </row>
    <row r="288" spans="2:20">
      <c r="B288" s="101"/>
      <c r="C288" s="26"/>
      <c r="D288" s="45"/>
      <c r="E288" s="54"/>
      <c r="F288" s="54"/>
      <c r="G288" s="54"/>
      <c r="H288" s="38"/>
      <c r="I288" s="38"/>
      <c r="J288" s="143"/>
      <c r="K288" s="153"/>
    </row>
    <row r="289" spans="2:24">
      <c r="B289" s="101"/>
      <c r="C289" s="26"/>
      <c r="D289" s="38"/>
      <c r="E289" s="44"/>
      <c r="F289" s="193"/>
      <c r="G289" s="193"/>
      <c r="H289" s="193"/>
      <c r="I289" s="193"/>
      <c r="J289" s="193"/>
      <c r="K289" s="157"/>
      <c r="L289" s="28"/>
    </row>
    <row r="290" spans="2:24">
      <c r="B290" s="101"/>
      <c r="C290" s="26"/>
      <c r="D290" s="38"/>
      <c r="E290" s="44"/>
      <c r="F290" s="193"/>
      <c r="G290" s="193"/>
      <c r="H290" s="193"/>
      <c r="I290" s="193"/>
      <c r="J290" s="193"/>
      <c r="K290" s="157"/>
      <c r="L290" s="28"/>
    </row>
    <row r="291" spans="2:24" ht="15.75">
      <c r="B291" s="101"/>
      <c r="C291" s="26"/>
      <c r="D291" s="189"/>
      <c r="E291" s="190"/>
      <c r="F291" s="190"/>
      <c r="G291" s="190"/>
      <c r="H291" s="190"/>
      <c r="I291" s="190"/>
      <c r="J291" s="190"/>
      <c r="K291" s="156"/>
    </row>
    <row r="292" spans="2:24">
      <c r="B292" s="101"/>
      <c r="C292" s="26"/>
      <c r="D292" s="38"/>
      <c r="F292" s="195"/>
      <c r="G292" s="195"/>
      <c r="H292" s="195"/>
      <c r="I292" s="195"/>
      <c r="J292" s="195"/>
      <c r="K292" s="158"/>
      <c r="L292" s="28"/>
    </row>
    <row r="293" spans="2:24">
      <c r="B293" s="101"/>
      <c r="C293" s="26"/>
      <c r="D293" s="38"/>
      <c r="F293" s="195"/>
      <c r="G293" s="195"/>
      <c r="H293" s="195"/>
      <c r="I293" s="195"/>
      <c r="J293" s="195"/>
      <c r="K293" s="158"/>
      <c r="L293" s="28"/>
    </row>
    <row r="294" spans="2:24" s="22" customFormat="1">
      <c r="B294" s="101"/>
      <c r="C294" s="26"/>
      <c r="D294" s="38"/>
      <c r="F294" s="195"/>
      <c r="G294" s="195"/>
      <c r="H294" s="195"/>
      <c r="I294" s="195"/>
      <c r="J294" s="195"/>
      <c r="K294" s="158"/>
      <c r="L294" s="28"/>
      <c r="Q294"/>
      <c r="R294"/>
      <c r="S294"/>
      <c r="T294"/>
      <c r="U294"/>
      <c r="V294"/>
      <c r="W294"/>
      <c r="X294"/>
    </row>
    <row r="295" spans="2:24" s="22" customFormat="1">
      <c r="B295" s="38"/>
      <c r="C295" s="38"/>
      <c r="D295" s="38"/>
      <c r="F295" s="195"/>
      <c r="G295" s="195"/>
      <c r="H295" s="195"/>
      <c r="I295" s="195"/>
      <c r="J295" s="195"/>
      <c r="K295" s="158"/>
      <c r="L295" s="28"/>
      <c r="Q295"/>
      <c r="R295"/>
      <c r="S295"/>
      <c r="T295"/>
      <c r="U295"/>
      <c r="V295"/>
      <c r="W295"/>
      <c r="X295"/>
    </row>
    <row r="296" spans="2:24" s="22" customFormat="1">
      <c r="B296" s="38"/>
      <c r="C296" s="38"/>
      <c r="D296" s="38"/>
      <c r="H296" s="16"/>
      <c r="I296" s="16"/>
      <c r="J296" s="145"/>
      <c r="K296" s="158"/>
      <c r="L296" s="30"/>
      <c r="Q296"/>
      <c r="R296"/>
      <c r="S296"/>
      <c r="T296"/>
      <c r="U296"/>
      <c r="V296"/>
      <c r="W296"/>
      <c r="X296"/>
    </row>
    <row r="297" spans="2:24" s="22" customFormat="1" ht="15.75">
      <c r="B297" s="101"/>
      <c r="C297" s="101"/>
      <c r="D297" s="38"/>
      <c r="E297" s="196"/>
      <c r="F297" s="195"/>
      <c r="G297" s="195"/>
      <c r="H297" s="195"/>
      <c r="I297" s="195"/>
      <c r="J297" s="195"/>
      <c r="K297" s="159"/>
      <c r="L297" s="43"/>
      <c r="Q297"/>
      <c r="R297"/>
      <c r="S297"/>
      <c r="T297"/>
      <c r="U297"/>
      <c r="V297"/>
      <c r="W297"/>
      <c r="X297"/>
    </row>
    <row r="298" spans="2:24" s="22" customFormat="1">
      <c r="B298" s="101"/>
      <c r="C298" s="101"/>
      <c r="D298" s="38"/>
      <c r="E298" s="82"/>
      <c r="F298" s="41"/>
      <c r="G298" s="41"/>
      <c r="H298" s="40"/>
      <c r="I298" s="40"/>
      <c r="J298" s="136"/>
      <c r="K298" s="152"/>
      <c r="L298" s="1"/>
      <c r="Q298"/>
      <c r="R298"/>
      <c r="S298"/>
      <c r="T298"/>
      <c r="U298"/>
      <c r="V298"/>
      <c r="W298"/>
      <c r="X298"/>
    </row>
    <row r="299" spans="2:24" s="22" customFormat="1">
      <c r="B299" s="101"/>
      <c r="C299" s="101"/>
      <c r="D299" s="37"/>
      <c r="E299" s="82"/>
      <c r="F299" s="41"/>
      <c r="G299" s="41"/>
      <c r="H299" s="40"/>
      <c r="I299" s="40"/>
      <c r="J299" s="136"/>
      <c r="K299" s="152"/>
      <c r="L299" s="1"/>
      <c r="Q299"/>
      <c r="R299"/>
      <c r="S299"/>
      <c r="T299"/>
      <c r="U299"/>
      <c r="V299"/>
      <c r="W299"/>
      <c r="X299"/>
    </row>
    <row r="300" spans="2:24" s="22" customFormat="1">
      <c r="B300" s="101"/>
      <c r="C300" s="101"/>
      <c r="D300" s="40"/>
      <c r="E300" s="82"/>
      <c r="F300" s="41"/>
      <c r="G300" s="41"/>
      <c r="H300" s="40"/>
      <c r="I300" s="40"/>
      <c r="J300" s="136"/>
      <c r="K300" s="152"/>
      <c r="L300"/>
      <c r="Q300"/>
      <c r="R300"/>
      <c r="S300"/>
      <c r="T300"/>
      <c r="U300"/>
      <c r="V300"/>
      <c r="W300"/>
      <c r="X300"/>
    </row>
    <row r="301" spans="2:24" s="22" customFormat="1">
      <c r="B301" s="101"/>
      <c r="C301" s="101"/>
      <c r="D301" s="58"/>
      <c r="E301" s="82"/>
      <c r="F301" s="41"/>
      <c r="G301" s="41"/>
      <c r="H301" s="40"/>
      <c r="I301" s="40"/>
      <c r="J301" s="136"/>
      <c r="K301" s="152"/>
      <c r="L301"/>
      <c r="Q301"/>
      <c r="R301"/>
      <c r="S301"/>
      <c r="T301"/>
      <c r="U301"/>
      <c r="V301"/>
      <c r="W301"/>
      <c r="X301"/>
    </row>
    <row r="302" spans="2:24" s="22" customFormat="1">
      <c r="B302" s="101"/>
      <c r="C302" s="101"/>
      <c r="D302" s="59"/>
      <c r="E302" s="82"/>
      <c r="F302" s="41"/>
      <c r="G302" s="41"/>
      <c r="H302" s="40"/>
      <c r="I302" s="40"/>
      <c r="J302" s="136"/>
      <c r="K302" s="152"/>
      <c r="L302"/>
      <c r="Q302"/>
      <c r="R302"/>
      <c r="S302"/>
      <c r="T302"/>
      <c r="U302"/>
      <c r="V302"/>
      <c r="W302"/>
      <c r="X302"/>
    </row>
    <row r="303" spans="2:24" s="22" customFormat="1">
      <c r="B303" s="38"/>
      <c r="C303" s="38"/>
      <c r="D303" s="38"/>
      <c r="E303" s="41"/>
      <c r="F303" s="41"/>
      <c r="G303" s="41"/>
      <c r="H303" s="40"/>
      <c r="I303" s="40"/>
      <c r="J303" s="146"/>
      <c r="K303" s="152"/>
      <c r="L303"/>
      <c r="Q303"/>
      <c r="R303"/>
      <c r="S303"/>
      <c r="T303"/>
      <c r="U303"/>
      <c r="V303"/>
      <c r="W303"/>
      <c r="X303"/>
    </row>
    <row r="304" spans="2:24" s="22" customFormat="1">
      <c r="B304" s="38"/>
      <c r="C304" s="38"/>
      <c r="D304" s="38"/>
      <c r="E304" s="82"/>
      <c r="F304" s="41"/>
      <c r="G304" s="41"/>
      <c r="H304" s="40"/>
      <c r="I304" s="40"/>
      <c r="J304" s="136"/>
      <c r="K304" s="152"/>
      <c r="L304"/>
      <c r="Q304"/>
      <c r="R304"/>
      <c r="S304"/>
      <c r="T304"/>
      <c r="U304"/>
      <c r="V304"/>
      <c r="W304"/>
      <c r="X304"/>
    </row>
    <row r="305" spans="2:24" s="22" customFormat="1">
      <c r="B305" s="38"/>
      <c r="C305" s="38"/>
      <c r="D305" s="38"/>
      <c r="E305" s="41"/>
      <c r="F305" s="41"/>
      <c r="G305" s="41"/>
      <c r="H305" s="40"/>
      <c r="I305" s="40"/>
      <c r="J305" s="146"/>
      <c r="K305" s="152"/>
      <c r="L305"/>
      <c r="Q305"/>
      <c r="R305"/>
      <c r="S305"/>
      <c r="T305"/>
      <c r="U305"/>
      <c r="V305"/>
      <c r="W305"/>
      <c r="X305"/>
    </row>
    <row r="306" spans="2:24" s="22" customFormat="1">
      <c r="B306" s="101"/>
      <c r="C306" s="101"/>
      <c r="D306" s="37"/>
      <c r="E306" s="82"/>
      <c r="F306" s="41"/>
      <c r="G306" s="41"/>
      <c r="H306" s="40"/>
      <c r="I306" s="40"/>
      <c r="J306" s="136"/>
      <c r="K306" s="152"/>
      <c r="L306"/>
      <c r="Q306"/>
      <c r="R306"/>
      <c r="S306"/>
      <c r="T306"/>
      <c r="U306"/>
      <c r="V306"/>
      <c r="W306"/>
      <c r="X306"/>
    </row>
    <row r="307" spans="2:24" s="22" customFormat="1">
      <c r="B307" s="37"/>
      <c r="C307" s="37"/>
      <c r="D307" s="38"/>
      <c r="E307" s="82"/>
      <c r="F307" s="41"/>
      <c r="G307" s="41"/>
      <c r="H307" s="40"/>
      <c r="I307" s="40"/>
      <c r="J307" s="136"/>
      <c r="K307" s="152"/>
      <c r="L307"/>
      <c r="Q307"/>
      <c r="R307"/>
      <c r="S307"/>
      <c r="T307"/>
      <c r="U307"/>
      <c r="V307"/>
      <c r="W307"/>
      <c r="X307"/>
    </row>
    <row r="308" spans="2:24" s="22" customFormat="1">
      <c r="B308" s="37"/>
      <c r="C308" s="37"/>
      <c r="D308" s="37"/>
      <c r="E308" s="82"/>
      <c r="F308" s="41"/>
      <c r="G308" s="41"/>
      <c r="H308" s="40"/>
      <c r="I308" s="40"/>
      <c r="J308" s="136"/>
      <c r="K308" s="152"/>
      <c r="L308"/>
      <c r="Q308"/>
      <c r="R308"/>
      <c r="S308"/>
      <c r="T308"/>
      <c r="U308"/>
      <c r="V308"/>
      <c r="W308"/>
      <c r="X308"/>
    </row>
    <row r="309" spans="2:24" s="22" customFormat="1">
      <c r="B309" s="37"/>
      <c r="C309" s="37"/>
      <c r="D309" s="38"/>
      <c r="E309" s="82"/>
      <c r="F309" s="41"/>
      <c r="G309" s="41"/>
      <c r="H309" s="40"/>
      <c r="I309" s="40"/>
      <c r="J309" s="136"/>
      <c r="K309" s="152"/>
      <c r="L309"/>
      <c r="Q309"/>
      <c r="R309"/>
      <c r="S309"/>
      <c r="T309"/>
      <c r="U309"/>
      <c r="V309"/>
      <c r="W309"/>
      <c r="X309"/>
    </row>
    <row r="310" spans="2:24" s="22" customFormat="1">
      <c r="B310" s="37"/>
      <c r="C310" s="37"/>
      <c r="D310" s="38"/>
      <c r="E310" s="82"/>
      <c r="F310" s="41"/>
      <c r="G310" s="41"/>
      <c r="H310" s="40"/>
      <c r="I310" s="40"/>
      <c r="J310" s="136"/>
      <c r="K310" s="152"/>
      <c r="L310"/>
      <c r="Q310"/>
      <c r="R310"/>
      <c r="S310"/>
      <c r="T310"/>
      <c r="U310"/>
      <c r="V310"/>
      <c r="W310"/>
      <c r="X310"/>
    </row>
    <row r="311" spans="2:24" s="22" customFormat="1">
      <c r="B311" s="37"/>
      <c r="C311" s="37"/>
      <c r="D311" s="38"/>
      <c r="E311" s="82"/>
      <c r="F311" s="41"/>
      <c r="G311" s="41"/>
      <c r="H311" s="40"/>
      <c r="I311" s="40"/>
      <c r="J311" s="136"/>
      <c r="K311" s="152"/>
      <c r="L311"/>
      <c r="M311" s="20"/>
      <c r="Q311"/>
      <c r="R311"/>
      <c r="S311"/>
      <c r="T311"/>
      <c r="U311"/>
      <c r="V311"/>
      <c r="W311"/>
      <c r="X311"/>
    </row>
    <row r="312" spans="2:24" s="22" customFormat="1">
      <c r="B312" s="37"/>
      <c r="C312" s="37"/>
      <c r="D312" s="37"/>
      <c r="E312" s="82"/>
      <c r="F312" s="41"/>
      <c r="G312" s="41"/>
      <c r="H312" s="40"/>
      <c r="I312" s="40"/>
      <c r="J312" s="136"/>
      <c r="K312" s="152"/>
      <c r="L312"/>
      <c r="M312" s="20"/>
      <c r="Q312"/>
      <c r="R312"/>
      <c r="S312"/>
      <c r="T312"/>
      <c r="U312"/>
      <c r="V312"/>
      <c r="W312"/>
      <c r="X312"/>
    </row>
    <row r="313" spans="2:24" s="22" customFormat="1">
      <c r="B313" s="37"/>
      <c r="C313" s="37"/>
      <c r="D313" s="37"/>
      <c r="E313" s="82"/>
      <c r="F313" s="41"/>
      <c r="G313" s="41"/>
      <c r="H313" s="40"/>
      <c r="I313" s="40"/>
      <c r="J313" s="136"/>
      <c r="K313" s="152"/>
      <c r="L313"/>
      <c r="M313" s="20"/>
      <c r="Q313"/>
      <c r="R313"/>
      <c r="S313"/>
      <c r="T313"/>
      <c r="U313"/>
      <c r="V313"/>
      <c r="W313"/>
      <c r="X313"/>
    </row>
    <row r="314" spans="2:24" s="22" customFormat="1">
      <c r="B314" s="37"/>
      <c r="C314" s="37"/>
      <c r="D314" s="40"/>
      <c r="E314" s="41"/>
      <c r="F314" s="191"/>
      <c r="G314" s="191"/>
      <c r="H314" s="191"/>
      <c r="I314" s="191"/>
      <c r="J314" s="191"/>
      <c r="K314" s="154"/>
      <c r="L314"/>
      <c r="M314" s="20"/>
      <c r="Q314"/>
      <c r="R314"/>
      <c r="S314"/>
      <c r="T314"/>
      <c r="U314"/>
      <c r="V314"/>
      <c r="W314"/>
      <c r="X314"/>
    </row>
    <row r="315" spans="2:24" s="22" customFormat="1">
      <c r="B315" s="37"/>
      <c r="C315" s="37"/>
      <c r="D315" s="101"/>
      <c r="E315" s="54"/>
      <c r="F315" s="44"/>
      <c r="G315" s="44"/>
      <c r="H315" s="101"/>
      <c r="I315" s="101"/>
      <c r="J315" s="140"/>
      <c r="K315" s="153"/>
      <c r="L315"/>
      <c r="Q315"/>
      <c r="R315"/>
      <c r="S315"/>
      <c r="T315"/>
      <c r="U315"/>
      <c r="V315"/>
      <c r="W315"/>
      <c r="X315"/>
    </row>
    <row r="316" spans="2:24" s="22" customFormat="1">
      <c r="B316" s="37"/>
      <c r="C316" s="37"/>
      <c r="D316" s="45"/>
      <c r="E316" s="54"/>
      <c r="F316" s="44"/>
      <c r="G316" s="44"/>
      <c r="H316" s="101"/>
      <c r="I316" s="101"/>
      <c r="J316" s="140"/>
      <c r="K316" s="153"/>
      <c r="L316"/>
      <c r="Q316"/>
      <c r="R316"/>
      <c r="S316"/>
      <c r="T316"/>
      <c r="U316"/>
      <c r="V316"/>
      <c r="W316"/>
      <c r="X316"/>
    </row>
    <row r="317" spans="2:24" s="22" customFormat="1">
      <c r="B317" s="37"/>
      <c r="C317" s="37"/>
      <c r="D317" s="38"/>
      <c r="E317" s="82"/>
      <c r="F317" s="54"/>
      <c r="G317" s="54"/>
      <c r="H317" s="101"/>
      <c r="I317" s="101"/>
      <c r="J317" s="138"/>
      <c r="K317" s="153"/>
      <c r="L317"/>
      <c r="Q317"/>
      <c r="R317"/>
      <c r="S317"/>
      <c r="T317"/>
      <c r="U317"/>
      <c r="V317"/>
      <c r="W317"/>
      <c r="X317"/>
    </row>
    <row r="318" spans="2:24" s="22" customFormat="1" ht="12.75" customHeight="1">
      <c r="B318" s="37"/>
      <c r="C318" s="37"/>
      <c r="D318" s="38"/>
      <c r="E318" s="54"/>
      <c r="F318" s="191"/>
      <c r="G318" s="191"/>
      <c r="H318" s="191"/>
      <c r="I318" s="191"/>
      <c r="J318" s="191"/>
      <c r="K318" s="154"/>
      <c r="L318"/>
      <c r="Q318"/>
      <c r="R318"/>
      <c r="S318"/>
      <c r="T318"/>
      <c r="U318"/>
      <c r="V318"/>
      <c r="W318"/>
      <c r="X318"/>
    </row>
    <row r="319" spans="2:24" s="22" customFormat="1">
      <c r="B319" s="37"/>
      <c r="C319" s="37"/>
      <c r="D319" s="101"/>
      <c r="E319" s="44"/>
      <c r="F319" s="44"/>
      <c r="G319" s="44"/>
      <c r="H319" s="101"/>
      <c r="I319" s="101"/>
      <c r="J319" s="140"/>
      <c r="K319" s="140"/>
      <c r="L319"/>
      <c r="Q319"/>
      <c r="R319"/>
      <c r="S319"/>
      <c r="T319"/>
      <c r="U319"/>
      <c r="V319"/>
      <c r="W319"/>
      <c r="X319"/>
    </row>
    <row r="320" spans="2:24" s="22" customFormat="1">
      <c r="B320" s="37"/>
      <c r="C320" s="37"/>
      <c r="D320" s="101"/>
      <c r="E320" s="192"/>
      <c r="F320" s="193"/>
      <c r="G320" s="193"/>
      <c r="H320" s="193"/>
      <c r="I320" s="193"/>
      <c r="J320" s="193"/>
      <c r="K320" s="154"/>
      <c r="L320"/>
      <c r="Q320"/>
      <c r="R320"/>
      <c r="S320"/>
      <c r="T320"/>
      <c r="U320"/>
      <c r="V320"/>
      <c r="W320"/>
      <c r="X320"/>
    </row>
    <row r="321" spans="2:24" s="22" customFormat="1">
      <c r="B321" s="37"/>
      <c r="C321" s="37"/>
      <c r="D321" s="101"/>
      <c r="E321" s="192"/>
      <c r="F321" s="193"/>
      <c r="G321" s="193"/>
      <c r="H321" s="193"/>
      <c r="I321" s="193"/>
      <c r="J321" s="193"/>
      <c r="K321" s="154"/>
      <c r="L321"/>
      <c r="N321"/>
      <c r="Q321"/>
      <c r="R321"/>
      <c r="S321"/>
      <c r="T321"/>
      <c r="U321"/>
      <c r="V321"/>
      <c r="W321"/>
      <c r="X321"/>
    </row>
    <row r="322" spans="2:24" s="22" customFormat="1">
      <c r="B322" s="37"/>
      <c r="C322" s="37"/>
      <c r="D322" s="101"/>
      <c r="E322" s="192"/>
      <c r="F322" s="193"/>
      <c r="G322" s="193"/>
      <c r="H322" s="193"/>
      <c r="I322" s="193"/>
      <c r="J322" s="193"/>
      <c r="K322" s="154"/>
      <c r="L322"/>
      <c r="Q322"/>
      <c r="R322"/>
      <c r="S322"/>
      <c r="T322"/>
      <c r="U322"/>
      <c r="V322"/>
      <c r="W322"/>
      <c r="X322"/>
    </row>
    <row r="323" spans="2:24" s="22" customFormat="1">
      <c r="B323" s="37"/>
      <c r="C323" s="37"/>
      <c r="D323" s="47"/>
      <c r="E323" s="84"/>
      <c r="F323" s="44"/>
      <c r="G323" s="44"/>
      <c r="H323" s="101"/>
      <c r="I323" s="101"/>
      <c r="J323" s="140"/>
      <c r="K323" s="154"/>
      <c r="L323"/>
      <c r="Q323"/>
      <c r="R323"/>
      <c r="S323"/>
      <c r="T323"/>
      <c r="U323"/>
      <c r="V323"/>
      <c r="W323"/>
      <c r="X323"/>
    </row>
    <row r="324" spans="2:24" s="22" customFormat="1">
      <c r="B324" s="37"/>
      <c r="C324" s="37"/>
      <c r="D324" s="49"/>
      <c r="E324" s="84"/>
      <c r="F324" s="44"/>
      <c r="G324" s="44"/>
      <c r="H324" s="101"/>
      <c r="I324" s="101"/>
      <c r="J324" s="140"/>
      <c r="K324" s="154"/>
      <c r="L324"/>
      <c r="Q324"/>
      <c r="R324"/>
      <c r="S324"/>
      <c r="T324"/>
      <c r="U324"/>
      <c r="V324"/>
      <c r="W324"/>
      <c r="X324"/>
    </row>
    <row r="325" spans="2:24" s="22" customFormat="1">
      <c r="B325" s="37"/>
      <c r="C325" s="37"/>
      <c r="D325" s="51"/>
      <c r="E325" s="84"/>
      <c r="F325" s="44"/>
      <c r="G325" s="44"/>
      <c r="H325" s="101"/>
      <c r="I325" s="101"/>
      <c r="J325" s="140"/>
      <c r="K325" s="154"/>
      <c r="L325"/>
      <c r="Q325"/>
      <c r="R325"/>
      <c r="S325"/>
      <c r="T325"/>
      <c r="U325"/>
      <c r="V325"/>
      <c r="W325"/>
      <c r="X325"/>
    </row>
    <row r="326" spans="2:24" s="22" customFormat="1">
      <c r="B326" s="37"/>
      <c r="C326" s="37"/>
      <c r="D326" s="49"/>
      <c r="E326" s="192"/>
      <c r="F326" s="193"/>
      <c r="G326" s="193"/>
      <c r="H326" s="193"/>
      <c r="I326" s="193"/>
      <c r="J326" s="193"/>
      <c r="K326" s="154"/>
      <c r="L326"/>
      <c r="Q326"/>
      <c r="R326"/>
      <c r="S326"/>
      <c r="T326"/>
      <c r="U326"/>
      <c r="V326"/>
      <c r="W326"/>
      <c r="X326"/>
    </row>
    <row r="327" spans="2:24" s="22" customFormat="1" ht="15.75">
      <c r="B327" s="37"/>
      <c r="C327" s="37"/>
      <c r="D327" s="51"/>
      <c r="E327" s="85"/>
      <c r="F327" s="85"/>
      <c r="G327" s="85"/>
      <c r="H327" s="39"/>
      <c r="I327" s="39"/>
      <c r="J327" s="147"/>
      <c r="K327" s="156"/>
      <c r="L327"/>
      <c r="Q327"/>
      <c r="R327"/>
      <c r="S327"/>
      <c r="T327"/>
      <c r="U327"/>
      <c r="V327"/>
      <c r="W327"/>
      <c r="X327"/>
    </row>
    <row r="328" spans="2:24" s="22" customFormat="1">
      <c r="B328" s="37"/>
      <c r="C328" s="37"/>
      <c r="D328" s="49"/>
      <c r="E328" s="83"/>
      <c r="F328" s="83"/>
      <c r="G328" s="83"/>
      <c r="H328" s="17"/>
      <c r="I328" s="17"/>
      <c r="J328" s="138"/>
      <c r="K328" s="154"/>
      <c r="L328"/>
      <c r="Q328"/>
      <c r="R328"/>
      <c r="S328"/>
      <c r="T328"/>
      <c r="U328"/>
      <c r="V328"/>
      <c r="W328"/>
      <c r="X328"/>
    </row>
    <row r="329" spans="2:24" s="22" customFormat="1">
      <c r="B329" s="40"/>
      <c r="C329" s="40"/>
      <c r="D329" s="51"/>
      <c r="E329" s="192"/>
      <c r="F329" s="193"/>
      <c r="G329" s="193"/>
      <c r="H329" s="193"/>
      <c r="I329" s="193"/>
      <c r="J329" s="193"/>
      <c r="K329" s="154"/>
      <c r="L329"/>
      <c r="N329"/>
      <c r="Q329"/>
      <c r="R329"/>
      <c r="S329"/>
      <c r="T329"/>
      <c r="U329"/>
      <c r="V329"/>
      <c r="W329"/>
      <c r="X329"/>
    </row>
    <row r="330" spans="2:24" s="22" customFormat="1">
      <c r="B330" s="101"/>
      <c r="C330" s="101"/>
      <c r="D330" s="49"/>
      <c r="E330" s="192"/>
      <c r="F330" s="193"/>
      <c r="G330" s="193"/>
      <c r="H330" s="193"/>
      <c r="I330" s="193"/>
      <c r="J330" s="193"/>
      <c r="K330" s="154"/>
      <c r="L330"/>
      <c r="Q330"/>
      <c r="R330"/>
      <c r="S330"/>
      <c r="T330"/>
      <c r="U330"/>
      <c r="V330"/>
      <c r="W330"/>
      <c r="X330"/>
    </row>
    <row r="331" spans="2:24" s="22" customFormat="1">
      <c r="B331" s="102"/>
      <c r="C331" s="101"/>
      <c r="D331" s="101"/>
      <c r="E331" s="192"/>
      <c r="F331" s="193"/>
      <c r="G331" s="193"/>
      <c r="H331" s="193"/>
      <c r="I331" s="193"/>
      <c r="J331" s="193"/>
      <c r="K331" s="154"/>
      <c r="L331"/>
      <c r="Q331"/>
      <c r="R331"/>
      <c r="S331"/>
      <c r="T331"/>
      <c r="U331"/>
      <c r="V331"/>
      <c r="W331"/>
      <c r="X331"/>
    </row>
    <row r="332" spans="2:24" s="22" customFormat="1">
      <c r="B332" s="38"/>
      <c r="C332" s="42"/>
      <c r="D332" s="101"/>
      <c r="E332" s="192"/>
      <c r="F332" s="193"/>
      <c r="G332" s="193"/>
      <c r="H332" s="193"/>
      <c r="I332" s="193"/>
      <c r="J332" s="193"/>
      <c r="K332" s="154"/>
      <c r="L332"/>
      <c r="Q332"/>
      <c r="R332"/>
      <c r="S332"/>
      <c r="T332"/>
      <c r="U332"/>
      <c r="V332"/>
      <c r="W332"/>
      <c r="X332"/>
    </row>
    <row r="333" spans="2:24" s="22" customFormat="1">
      <c r="B333" s="38"/>
      <c r="C333" s="38"/>
      <c r="D333" s="38"/>
      <c r="E333" s="84"/>
      <c r="F333" s="44"/>
      <c r="G333" s="44"/>
      <c r="H333" s="101"/>
      <c r="I333" s="101"/>
      <c r="J333" s="140"/>
      <c r="K333" s="154"/>
      <c r="L333"/>
      <c r="Q333"/>
      <c r="R333"/>
      <c r="S333"/>
      <c r="T333"/>
      <c r="U333"/>
      <c r="V333"/>
      <c r="W333"/>
      <c r="X333"/>
    </row>
    <row r="334" spans="2:24" s="22" customFormat="1">
      <c r="B334" s="101"/>
      <c r="C334" s="101"/>
      <c r="D334" s="101"/>
      <c r="E334" s="84"/>
      <c r="F334" s="44"/>
      <c r="G334" s="44"/>
      <c r="H334" s="101"/>
      <c r="I334" s="101"/>
      <c r="J334" s="140"/>
      <c r="K334" s="154"/>
      <c r="L334"/>
      <c r="Q334"/>
      <c r="R334"/>
      <c r="S334"/>
      <c r="T334"/>
      <c r="U334"/>
      <c r="V334"/>
      <c r="W334"/>
      <c r="X334"/>
    </row>
    <row r="335" spans="2:24" s="22" customFormat="1">
      <c r="B335" s="101"/>
      <c r="C335" s="101"/>
      <c r="D335" s="101"/>
      <c r="E335" s="84"/>
      <c r="F335" s="44"/>
      <c r="G335" s="44"/>
      <c r="H335" s="101"/>
      <c r="I335" s="101"/>
      <c r="J335" s="140"/>
      <c r="K335" s="154"/>
      <c r="L335"/>
      <c r="Q335"/>
      <c r="R335"/>
      <c r="S335"/>
      <c r="T335"/>
      <c r="U335"/>
      <c r="V335"/>
      <c r="W335"/>
      <c r="X335"/>
    </row>
    <row r="336" spans="2:24" s="22" customFormat="1">
      <c r="B336" s="101"/>
      <c r="C336" s="101"/>
      <c r="D336" s="101"/>
      <c r="E336" s="192"/>
      <c r="F336" s="193"/>
      <c r="G336" s="193"/>
      <c r="H336" s="193"/>
      <c r="I336" s="193"/>
      <c r="J336" s="193"/>
      <c r="K336" s="154"/>
      <c r="L336"/>
      <c r="Q336"/>
      <c r="R336"/>
      <c r="S336"/>
      <c r="T336"/>
      <c r="U336"/>
      <c r="V336"/>
      <c r="W336"/>
      <c r="X336"/>
    </row>
    <row r="337" spans="2:24" s="22" customFormat="1" ht="15.75">
      <c r="B337" s="101"/>
      <c r="C337" s="101"/>
      <c r="D337" s="101"/>
      <c r="E337" s="85"/>
      <c r="F337" s="85"/>
      <c r="G337" s="85"/>
      <c r="H337" s="39"/>
      <c r="I337" s="39"/>
      <c r="J337" s="147"/>
      <c r="K337" s="156"/>
      <c r="L337"/>
      <c r="Q337"/>
      <c r="R337"/>
      <c r="S337"/>
      <c r="T337"/>
      <c r="U337"/>
      <c r="V337"/>
      <c r="W337"/>
      <c r="X337"/>
    </row>
    <row r="338" spans="2:24" s="22" customFormat="1">
      <c r="B338" s="46"/>
      <c r="C338" s="46"/>
      <c r="D338" s="9"/>
      <c r="E338" s="79"/>
      <c r="F338" s="79"/>
      <c r="G338" s="79"/>
      <c r="H338" s="9"/>
      <c r="I338" s="9"/>
      <c r="J338" s="148"/>
      <c r="K338" s="148"/>
      <c r="L338"/>
      <c r="Q338"/>
      <c r="R338"/>
      <c r="S338"/>
      <c r="T338"/>
      <c r="U338"/>
      <c r="V338"/>
      <c r="W338"/>
      <c r="X338"/>
    </row>
    <row r="339" spans="2:24" s="22" customFormat="1">
      <c r="B339" s="48"/>
      <c r="C339" s="46"/>
      <c r="D339" s="9"/>
      <c r="E339" s="54"/>
      <c r="F339" s="54"/>
      <c r="G339" s="54"/>
      <c r="H339" s="9"/>
      <c r="I339" s="9"/>
      <c r="J339" s="148"/>
      <c r="K339" s="148"/>
      <c r="L339"/>
      <c r="Q339"/>
      <c r="R339"/>
      <c r="S339"/>
      <c r="T339"/>
      <c r="U339"/>
      <c r="V339"/>
      <c r="W339"/>
      <c r="X339"/>
    </row>
    <row r="340" spans="2:24" s="22" customFormat="1">
      <c r="B340" s="50"/>
      <c r="C340" s="50"/>
      <c r="D340" s="9"/>
      <c r="E340" s="86"/>
      <c r="F340" s="86"/>
      <c r="G340" s="86"/>
      <c r="H340" s="9"/>
      <c r="I340" s="9"/>
      <c r="J340" s="148"/>
      <c r="K340" s="148"/>
      <c r="L340"/>
      <c r="Q340"/>
      <c r="R340"/>
      <c r="S340"/>
      <c r="T340"/>
      <c r="U340"/>
      <c r="V340"/>
      <c r="W340"/>
      <c r="X340"/>
    </row>
    <row r="341" spans="2:24" s="22" customFormat="1">
      <c r="B341" s="48"/>
      <c r="C341" s="46"/>
      <c r="D341" s="97"/>
      <c r="E341" s="87"/>
      <c r="F341" s="87"/>
      <c r="G341" s="87"/>
      <c r="H341" s="97"/>
      <c r="I341" s="97"/>
      <c r="J341" s="137"/>
      <c r="K341" s="137"/>
      <c r="L341"/>
      <c r="Q341"/>
      <c r="R341"/>
      <c r="S341"/>
      <c r="T341"/>
      <c r="U341"/>
      <c r="V341"/>
      <c r="W341"/>
      <c r="X341"/>
    </row>
    <row r="342" spans="2:24">
      <c r="B342" s="50"/>
      <c r="C342" s="50"/>
    </row>
    <row r="343" spans="2:24">
      <c r="B343" s="48"/>
      <c r="C343" s="46"/>
    </row>
    <row r="344" spans="2:24">
      <c r="B344" s="50"/>
      <c r="C344" s="50"/>
    </row>
    <row r="345" spans="2:24">
      <c r="B345" s="48"/>
      <c r="C345" s="46"/>
    </row>
    <row r="346" spans="2:24">
      <c r="B346" s="101"/>
      <c r="C346" s="101"/>
    </row>
    <row r="347" spans="2:24">
      <c r="B347" s="101"/>
      <c r="C347" s="101"/>
    </row>
    <row r="348" spans="2:24">
      <c r="B348" s="38"/>
      <c r="C348" s="38"/>
    </row>
    <row r="349" spans="2:24">
      <c r="B349" s="101"/>
      <c r="C349" s="101"/>
    </row>
    <row r="350" spans="2:24">
      <c r="B350" s="101"/>
      <c r="C350" s="101"/>
    </row>
    <row r="351" spans="2:24">
      <c r="B351" s="101"/>
      <c r="C351" s="101"/>
    </row>
    <row r="352" spans="2:24">
      <c r="B352" s="101"/>
      <c r="C352" s="101"/>
    </row>
    <row r="353" spans="2:11">
      <c r="B353" s="9"/>
      <c r="C353" s="9"/>
      <c r="D353" s="12"/>
      <c r="E353" s="88"/>
      <c r="F353" s="79"/>
      <c r="G353" s="79"/>
      <c r="H353" s="10"/>
      <c r="I353" s="10"/>
      <c r="J353" s="149"/>
    </row>
    <row r="354" spans="2:11">
      <c r="B354" s="9"/>
      <c r="C354" s="9"/>
      <c r="D354" s="12"/>
      <c r="E354" s="88"/>
      <c r="F354" s="79"/>
      <c r="G354" s="79"/>
    </row>
    <row r="355" spans="2:11">
      <c r="B355" s="9"/>
      <c r="C355" s="9"/>
      <c r="E355" s="88"/>
      <c r="F355" s="79"/>
      <c r="G355" s="79"/>
    </row>
    <row r="356" spans="2:11">
      <c r="D356" s="35"/>
      <c r="E356" s="88"/>
      <c r="F356" s="79"/>
      <c r="G356" s="79"/>
    </row>
    <row r="357" spans="2:11">
      <c r="D357" s="35"/>
      <c r="E357" s="88"/>
      <c r="F357" s="79"/>
      <c r="G357" s="79"/>
      <c r="K357" s="160"/>
    </row>
    <row r="361" spans="2:11">
      <c r="D361" s="9"/>
      <c r="E361" s="79"/>
      <c r="F361" s="88"/>
      <c r="G361" s="88"/>
      <c r="H361" s="14"/>
      <c r="I361" s="14"/>
      <c r="J361" s="145"/>
      <c r="K361" s="149"/>
    </row>
    <row r="383" spans="12:12">
      <c r="L383" s="21"/>
    </row>
    <row r="384" spans="12:12">
      <c r="L384" s="21"/>
    </row>
    <row r="398" spans="2:24" s="22" customFormat="1">
      <c r="B398" s="97"/>
      <c r="C398" s="97"/>
      <c r="D398" s="97"/>
      <c r="H398" s="97"/>
      <c r="I398" s="97"/>
      <c r="J398" s="137"/>
      <c r="K398" s="137"/>
      <c r="L398"/>
      <c r="M398" s="29"/>
      <c r="Q398"/>
      <c r="R398"/>
      <c r="S398"/>
      <c r="T398"/>
      <c r="U398"/>
      <c r="V398"/>
      <c r="W398"/>
      <c r="X398"/>
    </row>
    <row r="399" spans="2:24" s="22" customFormat="1">
      <c r="B399" s="97"/>
      <c r="C399" s="97"/>
      <c r="D399" s="97"/>
      <c r="H399" s="97"/>
      <c r="I399" s="97"/>
      <c r="J399" s="137"/>
      <c r="K399" s="137"/>
      <c r="L399"/>
      <c r="M399" s="29"/>
      <c r="Q399"/>
      <c r="R399"/>
      <c r="S399"/>
      <c r="T399"/>
      <c r="U399"/>
      <c r="V399"/>
      <c r="W399"/>
      <c r="X399"/>
    </row>
  </sheetData>
  <mergeCells count="31">
    <mergeCell ref="E336:J336"/>
    <mergeCell ref="E322:J322"/>
    <mergeCell ref="E326:J326"/>
    <mergeCell ref="E329:J329"/>
    <mergeCell ref="E330:J330"/>
    <mergeCell ref="E331:J331"/>
    <mergeCell ref="E332:J332"/>
    <mergeCell ref="E321:J321"/>
    <mergeCell ref="F289:J289"/>
    <mergeCell ref="F290:J290"/>
    <mergeCell ref="D291:J291"/>
    <mergeCell ref="F292:J292"/>
    <mergeCell ref="F293:J293"/>
    <mergeCell ref="F294:J294"/>
    <mergeCell ref="F295:J295"/>
    <mergeCell ref="E297:J297"/>
    <mergeCell ref="F314:J314"/>
    <mergeCell ref="F318:J318"/>
    <mergeCell ref="E320:J320"/>
    <mergeCell ref="B2:D2"/>
    <mergeCell ref="B46:D46"/>
    <mergeCell ref="D287:J287"/>
    <mergeCell ref="F256:J256"/>
    <mergeCell ref="F262:J262"/>
    <mergeCell ref="F270:J270"/>
    <mergeCell ref="F280:J280"/>
    <mergeCell ref="E282:J282"/>
    <mergeCell ref="E283:J283"/>
    <mergeCell ref="E284:J284"/>
    <mergeCell ref="E285:J285"/>
    <mergeCell ref="D245:F245"/>
  </mergeCells>
  <printOptions horizontalCentered="1"/>
  <pageMargins left="0.25" right="0.51" top="0.8" bottom="0" header="0.5" footer="0.5"/>
  <pageSetup scale="91" pageOrder="overThenDown" orientation="portrait" r:id="rId1"/>
  <headerFooter alignWithMargins="0">
    <oddHeader>&amp;C&amp;"Times New Roman,Bold"PLAT V5P6 BID SCHEDULE</oddHeader>
  </headerFooter>
  <rowBreaks count="1" manualBreakCount="1">
    <brk id="168"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workbookViewId="0">
      <selection activeCell="B12" sqref="B12"/>
    </sheetView>
  </sheetViews>
  <sheetFormatPr defaultRowHeight="12.75"/>
  <cols>
    <col min="1" max="1" width="12.85546875" bestFit="1" customWidth="1"/>
    <col min="2" max="2" width="58.85546875" bestFit="1" customWidth="1"/>
    <col min="3" max="3" width="10" bestFit="1" customWidth="1"/>
    <col min="9" max="9" width="11" customWidth="1"/>
  </cols>
  <sheetData>
    <row r="1" spans="1:9">
      <c r="A1" s="162" t="s">
        <v>238</v>
      </c>
      <c r="B1" t="s">
        <v>239</v>
      </c>
      <c r="C1" t="s">
        <v>1</v>
      </c>
      <c r="D1" t="s">
        <v>14</v>
      </c>
    </row>
    <row r="2" spans="1:9">
      <c r="A2" s="162" t="s">
        <v>77</v>
      </c>
      <c r="B2" t="s">
        <v>240</v>
      </c>
      <c r="C2">
        <v>23034</v>
      </c>
      <c r="D2" t="s">
        <v>241</v>
      </c>
    </row>
    <row r="3" spans="1:9">
      <c r="A3" s="162" t="s">
        <v>18</v>
      </c>
      <c r="B3" t="s">
        <v>242</v>
      </c>
      <c r="C3">
        <v>10371.18</v>
      </c>
      <c r="D3" t="s">
        <v>241</v>
      </c>
    </row>
    <row r="4" spans="1:9">
      <c r="A4" s="162" t="s">
        <v>20</v>
      </c>
      <c r="B4" t="s">
        <v>243</v>
      </c>
      <c r="C4">
        <v>10371.18</v>
      </c>
      <c r="D4" t="s">
        <v>241</v>
      </c>
    </row>
    <row r="5" spans="1:9">
      <c r="A5" s="162" t="s">
        <v>24</v>
      </c>
      <c r="B5" t="s">
        <v>303</v>
      </c>
      <c r="C5">
        <v>165.16</v>
      </c>
      <c r="D5" t="s">
        <v>131</v>
      </c>
    </row>
    <row r="6" spans="1:9">
      <c r="A6" s="162" t="s">
        <v>25</v>
      </c>
      <c r="B6" t="s">
        <v>244</v>
      </c>
      <c r="C6">
        <v>685.28200000000004</v>
      </c>
      <c r="D6" t="s">
        <v>245</v>
      </c>
    </row>
    <row r="7" spans="1:9">
      <c r="A7" s="162" t="s">
        <v>26</v>
      </c>
      <c r="B7" t="s">
        <v>246</v>
      </c>
      <c r="C7">
        <v>850</v>
      </c>
      <c r="D7" t="s">
        <v>245</v>
      </c>
    </row>
    <row r="8" spans="1:9">
      <c r="A8" s="162" t="s">
        <v>28</v>
      </c>
      <c r="B8" t="s">
        <v>247</v>
      </c>
      <c r="C8">
        <v>277.464</v>
      </c>
      <c r="D8" t="s">
        <v>245</v>
      </c>
    </row>
    <row r="9" spans="1:9">
      <c r="A9" s="162" t="s">
        <v>80</v>
      </c>
      <c r="B9" t="s">
        <v>248</v>
      </c>
      <c r="C9">
        <v>3</v>
      </c>
      <c r="D9" t="s">
        <v>249</v>
      </c>
    </row>
    <row r="10" spans="1:9">
      <c r="A10" s="162" t="s">
        <v>29</v>
      </c>
      <c r="B10" s="108" t="s">
        <v>310</v>
      </c>
      <c r="C10">
        <v>2</v>
      </c>
      <c r="D10" t="s">
        <v>249</v>
      </c>
    </row>
    <row r="11" spans="1:9">
      <c r="A11" s="162" t="s">
        <v>141</v>
      </c>
      <c r="B11" s="108" t="s">
        <v>312</v>
      </c>
      <c r="C11">
        <v>22688.1</v>
      </c>
      <c r="D11" t="s">
        <v>241</v>
      </c>
      <c r="I11" s="108"/>
    </row>
    <row r="12" spans="1:9">
      <c r="A12" s="162" t="s">
        <v>142</v>
      </c>
      <c r="B12" s="108" t="s">
        <v>317</v>
      </c>
      <c r="C12">
        <v>18859.12</v>
      </c>
      <c r="D12" t="s">
        <v>241</v>
      </c>
    </row>
    <row r="13" spans="1:9">
      <c r="A13" s="162" t="s">
        <v>143</v>
      </c>
      <c r="B13" s="108" t="s">
        <v>311</v>
      </c>
      <c r="C13">
        <v>2</v>
      </c>
      <c r="D13" t="s">
        <v>249</v>
      </c>
    </row>
    <row r="14" spans="1:9">
      <c r="A14" s="162" t="s">
        <v>178</v>
      </c>
      <c r="B14" t="s">
        <v>250</v>
      </c>
      <c r="C14">
        <v>144.476</v>
      </c>
      <c r="D14" t="s">
        <v>245</v>
      </c>
    </row>
    <row r="15" spans="1:9">
      <c r="A15" s="162" t="s">
        <v>179</v>
      </c>
      <c r="B15" t="s">
        <v>304</v>
      </c>
      <c r="C15">
        <v>432</v>
      </c>
      <c r="D15" t="s">
        <v>241</v>
      </c>
    </row>
    <row r="16" spans="1:9">
      <c r="A16" s="162" t="s">
        <v>180</v>
      </c>
      <c r="B16" s="108" t="s">
        <v>313</v>
      </c>
      <c r="C16">
        <v>566</v>
      </c>
      <c r="D16" t="s">
        <v>245</v>
      </c>
    </row>
    <row r="17" spans="1:4">
      <c r="A17" s="162" t="s">
        <v>81</v>
      </c>
      <c r="B17" t="s">
        <v>251</v>
      </c>
      <c r="C17">
        <v>303.25599999999997</v>
      </c>
      <c r="D17" t="s">
        <v>245</v>
      </c>
    </row>
    <row r="18" spans="1:4">
      <c r="A18" s="162" t="s">
        <v>34</v>
      </c>
      <c r="B18" t="s">
        <v>252</v>
      </c>
      <c r="C18">
        <v>1</v>
      </c>
      <c r="D18" t="s">
        <v>249</v>
      </c>
    </row>
    <row r="19" spans="1:4">
      <c r="A19" s="162" t="s">
        <v>83</v>
      </c>
      <c r="B19" t="s">
        <v>253</v>
      </c>
      <c r="C19">
        <v>1</v>
      </c>
      <c r="D19" t="s">
        <v>249</v>
      </c>
    </row>
    <row r="20" spans="1:4">
      <c r="A20" s="162" t="s">
        <v>84</v>
      </c>
      <c r="B20" t="s">
        <v>254</v>
      </c>
      <c r="C20">
        <v>1</v>
      </c>
      <c r="D20" t="s">
        <v>249</v>
      </c>
    </row>
    <row r="21" spans="1:4">
      <c r="A21" s="162" t="s">
        <v>37</v>
      </c>
      <c r="B21" t="s">
        <v>255</v>
      </c>
      <c r="C21">
        <v>1</v>
      </c>
      <c r="D21" t="s">
        <v>249</v>
      </c>
    </row>
    <row r="22" spans="1:4">
      <c r="A22" s="162" t="s">
        <v>87</v>
      </c>
      <c r="B22" t="s">
        <v>256</v>
      </c>
      <c r="C22">
        <v>26</v>
      </c>
      <c r="D22" t="s">
        <v>249</v>
      </c>
    </row>
    <row r="23" spans="1:4">
      <c r="A23" s="162" t="s">
        <v>88</v>
      </c>
      <c r="B23" t="s">
        <v>257</v>
      </c>
      <c r="C23">
        <v>7</v>
      </c>
      <c r="D23" t="s">
        <v>249</v>
      </c>
    </row>
    <row r="24" spans="1:4">
      <c r="A24" s="162" t="s">
        <v>43</v>
      </c>
      <c r="B24" t="s">
        <v>258</v>
      </c>
      <c r="C24">
        <v>1</v>
      </c>
      <c r="D24" t="s">
        <v>249</v>
      </c>
    </row>
    <row r="25" spans="1:4">
      <c r="A25" s="162" t="s">
        <v>153</v>
      </c>
      <c r="B25" t="s">
        <v>305</v>
      </c>
      <c r="C25">
        <v>1</v>
      </c>
      <c r="D25" t="s">
        <v>249</v>
      </c>
    </row>
    <row r="26" spans="1:4">
      <c r="A26" s="162" t="s">
        <v>194</v>
      </c>
      <c r="B26" t="s">
        <v>301</v>
      </c>
      <c r="C26">
        <v>2</v>
      </c>
      <c r="D26" t="s">
        <v>249</v>
      </c>
    </row>
    <row r="27" spans="1:4">
      <c r="A27" s="162" t="s">
        <v>93</v>
      </c>
      <c r="B27" t="s">
        <v>259</v>
      </c>
      <c r="C27">
        <v>494.06</v>
      </c>
      <c r="D27" t="s">
        <v>245</v>
      </c>
    </row>
    <row r="28" spans="1:4">
      <c r="A28" s="162" t="s">
        <v>95</v>
      </c>
      <c r="B28" t="s">
        <v>260</v>
      </c>
      <c r="C28">
        <v>3</v>
      </c>
      <c r="D28" t="s">
        <v>249</v>
      </c>
    </row>
    <row r="29" spans="1:4">
      <c r="A29" s="162" t="s">
        <v>154</v>
      </c>
      <c r="B29" t="s">
        <v>306</v>
      </c>
      <c r="C29">
        <v>16</v>
      </c>
      <c r="D29" t="s">
        <v>245</v>
      </c>
    </row>
    <row r="30" spans="1:4">
      <c r="A30" s="162" t="s">
        <v>214</v>
      </c>
      <c r="B30" t="s">
        <v>261</v>
      </c>
      <c r="C30">
        <v>1</v>
      </c>
      <c r="D30" t="s">
        <v>249</v>
      </c>
    </row>
    <row r="31" spans="1:4">
      <c r="A31" s="162" t="s">
        <v>215</v>
      </c>
      <c r="B31" t="s">
        <v>262</v>
      </c>
      <c r="C31">
        <v>6</v>
      </c>
      <c r="D31" t="s">
        <v>249</v>
      </c>
    </row>
    <row r="32" spans="1:4">
      <c r="A32" s="162" t="s">
        <v>263</v>
      </c>
      <c r="B32" t="s">
        <v>264</v>
      </c>
      <c r="C32">
        <v>2</v>
      </c>
      <c r="D32" t="s">
        <v>249</v>
      </c>
    </row>
    <row r="33" spans="1:4">
      <c r="A33" s="162" t="s">
        <v>44</v>
      </c>
      <c r="B33" t="s">
        <v>265</v>
      </c>
      <c r="C33">
        <v>10</v>
      </c>
      <c r="D33" t="s">
        <v>245</v>
      </c>
    </row>
    <row r="34" spans="1:4">
      <c r="A34" s="162" t="s">
        <v>99</v>
      </c>
      <c r="B34" t="s">
        <v>266</v>
      </c>
      <c r="C34">
        <v>470.9</v>
      </c>
      <c r="D34" t="s">
        <v>245</v>
      </c>
    </row>
    <row r="35" spans="1:4">
      <c r="A35" s="162" t="s">
        <v>101</v>
      </c>
      <c r="B35" t="s">
        <v>267</v>
      </c>
      <c r="C35">
        <v>2</v>
      </c>
      <c r="D35" t="s">
        <v>249</v>
      </c>
    </row>
    <row r="36" spans="1:4">
      <c r="A36" s="162" t="s">
        <v>136</v>
      </c>
      <c r="B36" t="s">
        <v>268</v>
      </c>
      <c r="C36">
        <v>3</v>
      </c>
      <c r="D36" t="s">
        <v>249</v>
      </c>
    </row>
    <row r="37" spans="1:4">
      <c r="A37" s="162" t="s">
        <v>148</v>
      </c>
      <c r="B37" t="s">
        <v>269</v>
      </c>
      <c r="C37">
        <v>1</v>
      </c>
      <c r="D37" t="s">
        <v>249</v>
      </c>
    </row>
    <row r="38" spans="1:4">
      <c r="A38" s="162" t="s">
        <v>159</v>
      </c>
      <c r="B38" s="108" t="s">
        <v>314</v>
      </c>
      <c r="C38">
        <v>1</v>
      </c>
      <c r="D38" t="s">
        <v>249</v>
      </c>
    </row>
    <row r="39" spans="1:4">
      <c r="A39" s="162" t="s">
        <v>46</v>
      </c>
      <c r="B39" t="s">
        <v>270</v>
      </c>
      <c r="C39">
        <v>666.798</v>
      </c>
      <c r="D39" t="s">
        <v>245</v>
      </c>
    </row>
    <row r="40" spans="1:4">
      <c r="A40" s="162" t="s">
        <v>48</v>
      </c>
      <c r="B40" t="s">
        <v>271</v>
      </c>
      <c r="C40">
        <v>2</v>
      </c>
      <c r="D40" t="s">
        <v>249</v>
      </c>
    </row>
    <row r="41" spans="1:4">
      <c r="A41" s="162" t="s">
        <v>107</v>
      </c>
      <c r="B41" t="s">
        <v>272</v>
      </c>
      <c r="C41">
        <v>1</v>
      </c>
      <c r="D41" t="s">
        <v>249</v>
      </c>
    </row>
    <row r="42" spans="1:4">
      <c r="A42" s="162" t="s">
        <v>110</v>
      </c>
      <c r="B42" t="s">
        <v>273</v>
      </c>
      <c r="C42">
        <v>29</v>
      </c>
      <c r="D42" t="s">
        <v>249</v>
      </c>
    </row>
    <row r="43" spans="1:4">
      <c r="A43" s="162" t="s">
        <v>111</v>
      </c>
      <c r="B43" t="s">
        <v>274</v>
      </c>
      <c r="C43">
        <v>331.15</v>
      </c>
      <c r="D43" t="s">
        <v>131</v>
      </c>
    </row>
    <row r="44" spans="1:4">
      <c r="A44" s="162" t="s">
        <v>112</v>
      </c>
      <c r="B44" t="s">
        <v>275</v>
      </c>
      <c r="C44">
        <v>1</v>
      </c>
      <c r="D44" t="s">
        <v>249</v>
      </c>
    </row>
    <row r="45" spans="1:4">
      <c r="A45" s="162" t="s">
        <v>138</v>
      </c>
      <c r="B45" t="s">
        <v>276</v>
      </c>
      <c r="C45">
        <v>2</v>
      </c>
      <c r="D45" t="s">
        <v>249</v>
      </c>
    </row>
    <row r="46" spans="1:4">
      <c r="A46" s="162" t="s">
        <v>165</v>
      </c>
      <c r="B46" t="s">
        <v>302</v>
      </c>
      <c r="C46">
        <v>1</v>
      </c>
      <c r="D46" t="s">
        <v>249</v>
      </c>
    </row>
    <row r="47" spans="1:4">
      <c r="A47" s="162" t="s">
        <v>135</v>
      </c>
      <c r="B47" t="s">
        <v>277</v>
      </c>
      <c r="C47">
        <v>3</v>
      </c>
      <c r="D47" t="s">
        <v>249</v>
      </c>
    </row>
    <row r="48" spans="1:4">
      <c r="A48" s="162" t="s">
        <v>52</v>
      </c>
      <c r="B48" t="s">
        <v>278</v>
      </c>
      <c r="C48">
        <v>4</v>
      </c>
      <c r="D48" t="s">
        <v>249</v>
      </c>
    </row>
    <row r="49" spans="1:4">
      <c r="A49" s="162" t="s">
        <v>115</v>
      </c>
      <c r="B49" t="s">
        <v>279</v>
      </c>
      <c r="C49">
        <v>92.263000000000005</v>
      </c>
      <c r="D49" t="s">
        <v>245</v>
      </c>
    </row>
    <row r="50" spans="1:4">
      <c r="A50" s="162" t="s">
        <v>116</v>
      </c>
      <c r="B50" t="s">
        <v>280</v>
      </c>
      <c r="C50">
        <v>92.263000000000005</v>
      </c>
      <c r="D50" t="s">
        <v>245</v>
      </c>
    </row>
    <row r="51" spans="1:4">
      <c r="A51" s="162" t="s">
        <v>117</v>
      </c>
      <c r="B51" t="s">
        <v>281</v>
      </c>
      <c r="C51">
        <v>1660.7270000000001</v>
      </c>
      <c r="D51" t="s">
        <v>245</v>
      </c>
    </row>
    <row r="52" spans="1:4">
      <c r="A52" s="162" t="s">
        <v>140</v>
      </c>
      <c r="B52" t="s">
        <v>282</v>
      </c>
      <c r="C52">
        <v>615.08399999999995</v>
      </c>
      <c r="D52" t="s">
        <v>245</v>
      </c>
    </row>
    <row r="53" spans="1:4">
      <c r="A53" s="162" t="s">
        <v>149</v>
      </c>
      <c r="B53" t="s">
        <v>283</v>
      </c>
      <c r="C53">
        <v>124</v>
      </c>
      <c r="D53" t="s">
        <v>245</v>
      </c>
    </row>
    <row r="54" spans="1:4">
      <c r="A54" s="162" t="s">
        <v>150</v>
      </c>
      <c r="B54" t="s">
        <v>284</v>
      </c>
      <c r="C54">
        <v>868</v>
      </c>
      <c r="D54" t="s">
        <v>245</v>
      </c>
    </row>
    <row r="55" spans="1:4">
      <c r="A55" s="162" t="s">
        <v>151</v>
      </c>
      <c r="B55" t="s">
        <v>285</v>
      </c>
      <c r="C55">
        <v>124</v>
      </c>
      <c r="D55" t="s">
        <v>245</v>
      </c>
    </row>
    <row r="56" spans="1:4">
      <c r="A56" s="162" t="s">
        <v>152</v>
      </c>
      <c r="B56" t="s">
        <v>286</v>
      </c>
      <c r="C56">
        <v>124</v>
      </c>
      <c r="D56" t="s">
        <v>245</v>
      </c>
    </row>
    <row r="57" spans="1:4">
      <c r="A57" s="162" t="s">
        <v>160</v>
      </c>
      <c r="B57" t="s">
        <v>287</v>
      </c>
      <c r="C57">
        <v>124</v>
      </c>
      <c r="D57" t="s">
        <v>245</v>
      </c>
    </row>
    <row r="58" spans="1:4">
      <c r="A58" s="162" t="s">
        <v>125</v>
      </c>
      <c r="B58" t="s">
        <v>288</v>
      </c>
      <c r="C58">
        <v>2</v>
      </c>
      <c r="D58" t="s">
        <v>249</v>
      </c>
    </row>
    <row r="59" spans="1:4">
      <c r="A59" s="162" t="s">
        <v>126</v>
      </c>
      <c r="B59" t="s">
        <v>307</v>
      </c>
      <c r="C59">
        <v>1</v>
      </c>
      <c r="D59" t="s">
        <v>249</v>
      </c>
    </row>
    <row r="60" spans="1:4">
      <c r="A60" s="162" t="s">
        <v>127</v>
      </c>
      <c r="B60" t="s">
        <v>308</v>
      </c>
      <c r="C60">
        <v>1</v>
      </c>
      <c r="D60" t="s">
        <v>249</v>
      </c>
    </row>
    <row r="61" spans="1:4">
      <c r="A61" s="162" t="s">
        <v>128</v>
      </c>
      <c r="B61" t="s">
        <v>309</v>
      </c>
      <c r="C61">
        <v>1</v>
      </c>
      <c r="D61" t="s">
        <v>249</v>
      </c>
    </row>
    <row r="62" spans="1:4">
      <c r="A62" s="162" t="s">
        <v>55</v>
      </c>
      <c r="B62" t="s">
        <v>289</v>
      </c>
      <c r="C62">
        <v>2</v>
      </c>
      <c r="D62" t="s">
        <v>249</v>
      </c>
    </row>
    <row r="63" spans="1:4">
      <c r="A63" t="s">
        <v>62</v>
      </c>
      <c r="B63" t="s">
        <v>290</v>
      </c>
      <c r="C63">
        <v>1</v>
      </c>
      <c r="D63" t="s">
        <v>249</v>
      </c>
    </row>
    <row r="64" spans="1:4">
      <c r="A64" t="s">
        <v>63</v>
      </c>
      <c r="B64" t="s">
        <v>291</v>
      </c>
      <c r="C64">
        <v>1</v>
      </c>
      <c r="D64" t="s">
        <v>249</v>
      </c>
    </row>
    <row r="65" spans="1:4">
      <c r="A65" t="s">
        <v>121</v>
      </c>
      <c r="B65" t="s">
        <v>292</v>
      </c>
      <c r="C65">
        <v>2</v>
      </c>
      <c r="D65" t="s">
        <v>249</v>
      </c>
    </row>
    <row r="66" spans="1:4">
      <c r="A66" t="s">
        <v>122</v>
      </c>
      <c r="B66" t="s">
        <v>293</v>
      </c>
      <c r="C66">
        <v>4</v>
      </c>
      <c r="D66" t="s">
        <v>249</v>
      </c>
    </row>
    <row r="67" spans="1:4">
      <c r="A67" t="s">
        <v>66</v>
      </c>
      <c r="B67" t="s">
        <v>294</v>
      </c>
      <c r="C67">
        <v>26</v>
      </c>
      <c r="D67" t="s">
        <v>245</v>
      </c>
    </row>
    <row r="68" spans="1:4">
      <c r="A68" t="s">
        <v>67</v>
      </c>
      <c r="B68" t="s">
        <v>295</v>
      </c>
      <c r="C68">
        <v>51.097999999999999</v>
      </c>
      <c r="D68" t="s">
        <v>245</v>
      </c>
    </row>
    <row r="69" spans="1:4">
      <c r="A69" t="s">
        <v>123</v>
      </c>
      <c r="B69" t="s">
        <v>296</v>
      </c>
      <c r="C69">
        <v>1</v>
      </c>
      <c r="D69" t="s">
        <v>297</v>
      </c>
    </row>
    <row r="70" spans="1:4">
      <c r="A70" t="s">
        <v>72</v>
      </c>
      <c r="B70" t="s">
        <v>298</v>
      </c>
      <c r="C70">
        <v>722.46199999999999</v>
      </c>
      <c r="D70" t="s">
        <v>245</v>
      </c>
    </row>
    <row r="71" spans="1:4">
      <c r="A71" t="s">
        <v>73</v>
      </c>
      <c r="B71" t="s">
        <v>299</v>
      </c>
      <c r="C71">
        <v>1</v>
      </c>
      <c r="D71" t="s">
        <v>249</v>
      </c>
    </row>
    <row r="72" spans="1:4">
      <c r="A72" t="s">
        <v>74</v>
      </c>
      <c r="B72" t="s">
        <v>300</v>
      </c>
      <c r="C72">
        <v>2</v>
      </c>
      <c r="D72" t="s">
        <v>249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V5P6</vt:lpstr>
      <vt:lpstr>QTO ITEMS</vt:lpstr>
      <vt:lpstr>V5P6!Print_Area</vt:lpstr>
      <vt:lpstr>V5P6!Print_Titles</vt:lpstr>
    </vt:vector>
  </TitlesOfParts>
  <Company>Psomas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2016-03-31T13:38:21Z</cp:lastPrinted>
  <dcterms:created xsi:type="dcterms:W3CDTF">2000-02-04T19:07:41Z</dcterms:created>
  <dcterms:modified xsi:type="dcterms:W3CDTF">2016-04-01T16:14:21Z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