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4880" windowHeight="7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60" i="1" l="1"/>
  <c r="Z59" i="1"/>
  <c r="Z58" i="1"/>
  <c r="C32" i="1"/>
  <c r="Z67" i="1" l="1"/>
  <c r="Z52" i="1"/>
  <c r="Z53" i="1"/>
  <c r="Z54" i="1"/>
  <c r="Z55" i="1"/>
  <c r="Z56" i="1"/>
  <c r="Z57" i="1"/>
  <c r="H79" i="1"/>
  <c r="C79" i="1" l="1"/>
  <c r="Z77" i="1"/>
  <c r="Z30" i="1"/>
  <c r="G11" i="1" l="1"/>
  <c r="F11" i="1"/>
  <c r="E4" i="1" l="1"/>
  <c r="E3" i="1"/>
  <c r="Z35" i="1" l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61" i="1"/>
  <c r="Z62" i="1"/>
  <c r="Z63" i="1"/>
  <c r="Z64" i="1"/>
  <c r="Z65" i="1"/>
  <c r="Z66" i="1"/>
  <c r="Z68" i="1"/>
  <c r="Z69" i="1"/>
  <c r="Z70" i="1"/>
  <c r="Z71" i="1"/>
  <c r="Z72" i="1"/>
  <c r="Z73" i="1"/>
  <c r="Z74" i="1"/>
  <c r="Z75" i="1"/>
  <c r="Z76" i="1"/>
  <c r="Z78" i="1"/>
  <c r="E79" i="1"/>
  <c r="F79" i="1"/>
  <c r="G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34" i="1"/>
  <c r="D79" i="1"/>
  <c r="Z7" i="1"/>
  <c r="Z3" i="1"/>
  <c r="Z4" i="1"/>
  <c r="Z5" i="1"/>
  <c r="Z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2" i="1"/>
  <c r="E32" i="1"/>
  <c r="F32" i="1"/>
  <c r="G32" i="1"/>
  <c r="H32" i="1"/>
  <c r="I32" i="1"/>
  <c r="J32" i="1"/>
  <c r="K32" i="1"/>
  <c r="K80" i="1" s="1"/>
  <c r="L32" i="1"/>
  <c r="M32" i="1"/>
  <c r="N32" i="1"/>
  <c r="N80" i="1" s="1"/>
  <c r="O32" i="1"/>
  <c r="P32" i="1"/>
  <c r="Q32" i="1"/>
  <c r="R32" i="1"/>
  <c r="S32" i="1"/>
  <c r="T32" i="1"/>
  <c r="U32" i="1"/>
  <c r="V32" i="1"/>
  <c r="W32" i="1"/>
  <c r="W80" i="1" s="1"/>
  <c r="X32" i="1"/>
  <c r="X80" i="1" s="1"/>
  <c r="Y32" i="1"/>
  <c r="D32" i="1"/>
  <c r="J80" i="1" l="1"/>
  <c r="O80" i="1"/>
  <c r="E80" i="1"/>
  <c r="F80" i="1"/>
  <c r="Q80" i="1"/>
  <c r="D80" i="1"/>
  <c r="G80" i="1"/>
  <c r="Y80" i="1"/>
  <c r="P80" i="1"/>
  <c r="M80" i="1"/>
  <c r="H80" i="1"/>
  <c r="L80" i="1"/>
  <c r="I80" i="1"/>
  <c r="S80" i="1"/>
  <c r="V80" i="1"/>
  <c r="R80" i="1"/>
  <c r="U80" i="1"/>
  <c r="C80" i="1"/>
  <c r="T80" i="1"/>
  <c r="Z79" i="1"/>
  <c r="Z32" i="1"/>
  <c r="Z80" i="1" l="1"/>
</calcChain>
</file>

<file path=xl/comments1.xml><?xml version="1.0" encoding="utf-8"?>
<comments xmlns="http://schemas.openxmlformats.org/spreadsheetml/2006/main">
  <authors>
    <author>Langston, Gary (RTKC)</author>
  </authors>
  <commentList>
    <comment ref="C72" authorId="0">
      <text>
        <r>
          <rPr>
            <b/>
            <sz val="11"/>
            <color indexed="81"/>
            <rFont val="Tahoma"/>
            <family val="2"/>
          </rPr>
          <t>Langston, Gary (RTKC):</t>
        </r>
        <r>
          <rPr>
            <sz val="11"/>
            <color indexed="81"/>
            <rFont val="Tahoma"/>
            <family val="2"/>
          </rPr>
          <t xml:space="preserve">
Reduced West Side Site Services budget by 50% assuming base case of all pad sales</t>
        </r>
      </text>
    </comment>
  </commentList>
</comments>
</file>

<file path=xl/sharedStrings.xml><?xml version="1.0" encoding="utf-8"?>
<sst xmlns="http://schemas.openxmlformats.org/spreadsheetml/2006/main" count="94" uniqueCount="88">
  <si>
    <t>Village 2 Custom Home LS</t>
  </si>
  <si>
    <t>Village 3 Onsites</t>
  </si>
  <si>
    <t>Village 3 Parks</t>
  </si>
  <si>
    <t>Village 3 Street Trees</t>
  </si>
  <si>
    <t>Village 4 Onsites</t>
  </si>
  <si>
    <t>Village 4 Parks</t>
  </si>
  <si>
    <t>Village 4 Street Trees</t>
  </si>
  <si>
    <t>Village 4A Onsites</t>
  </si>
  <si>
    <t>Village 5 Onsites</t>
  </si>
  <si>
    <t>Village 5 Parks</t>
  </si>
  <si>
    <t>Village 5 Street Trees</t>
  </si>
  <si>
    <t>Village 6 Onsites</t>
  </si>
  <si>
    <t>Village 6 Parks</t>
  </si>
  <si>
    <t>Village 6 Street Trees</t>
  </si>
  <si>
    <t>South Station CDA Onsites</t>
  </si>
  <si>
    <t>South Station CDA Parks</t>
  </si>
  <si>
    <t>South Station CDA Street Trees</t>
  </si>
  <si>
    <t>Village 10 North Onsites</t>
  </si>
  <si>
    <t>Village 10 North Parks</t>
  </si>
  <si>
    <t>Village 10 North Street Trees</t>
  </si>
  <si>
    <t>East Side Offsite Arterials</t>
  </si>
  <si>
    <t>TOD Offsite Infrastructure</t>
  </si>
  <si>
    <t>MVC East Landscaping</t>
  </si>
  <si>
    <t>Mass Grading East</t>
  </si>
  <si>
    <t>Site Services East</t>
  </si>
  <si>
    <t>Oquirrh Lake</t>
  </si>
  <si>
    <t>East Side Amenity</t>
  </si>
  <si>
    <t>East Side Arterial LS</t>
  </si>
  <si>
    <t>Village 7 Onsites</t>
  </si>
  <si>
    <t>Village 7 Parks</t>
  </si>
  <si>
    <t>Village 7 Street Trees</t>
  </si>
  <si>
    <t>Village 8 Onsites</t>
  </si>
  <si>
    <t>Village 8 Parks</t>
  </si>
  <si>
    <t>Village 8 Street Trees</t>
  </si>
  <si>
    <t>Village 9 Onsites</t>
  </si>
  <si>
    <t>Village 9 Parks</t>
  </si>
  <si>
    <t>Village 9 Street Trees</t>
  </si>
  <si>
    <t>Village 11 Onsites</t>
  </si>
  <si>
    <t>Village 11 Parks</t>
  </si>
  <si>
    <t>Village 11 Street Trees</t>
  </si>
  <si>
    <t>Village 12 Onsites</t>
  </si>
  <si>
    <t>Village 12 Parks</t>
  </si>
  <si>
    <t>Village 12 Street Trees</t>
  </si>
  <si>
    <t>Village 13 Onsites</t>
  </si>
  <si>
    <t>Village 13 Parks</t>
  </si>
  <si>
    <t>Village 13 Street Trees</t>
  </si>
  <si>
    <t>Mass Grading West</t>
  </si>
  <si>
    <t>MVC West Landscaping</t>
  </si>
  <si>
    <t>West Side Offsite Arterials</t>
  </si>
  <si>
    <t>Site Services West</t>
  </si>
  <si>
    <t>West Side Master Planning</t>
  </si>
  <si>
    <t>West Side Water Tanks&amp;Trans</t>
  </si>
  <si>
    <t>East Side Water Tanks&amp;Trans</t>
  </si>
  <si>
    <t>West Side Secondary Water</t>
  </si>
  <si>
    <t>West Side Arterial LS</t>
  </si>
  <si>
    <t>80 acre park</t>
  </si>
  <si>
    <t>West Side Total</t>
  </si>
  <si>
    <t>East Side Total</t>
  </si>
  <si>
    <t>Combined Total</t>
  </si>
  <si>
    <t>S-MU Onsites</t>
  </si>
  <si>
    <t>S-MU Parks</t>
  </si>
  <si>
    <t>S-MU Trees</t>
  </si>
  <si>
    <t>N-MU Onsites</t>
  </si>
  <si>
    <t>N-MU Parks</t>
  </si>
  <si>
    <t>N-MU Trees</t>
  </si>
  <si>
    <t>Village 7A Parks</t>
  </si>
  <si>
    <t>Village 7A Trees</t>
  </si>
  <si>
    <t>Village 7A Onsites</t>
  </si>
  <si>
    <t>Notes</t>
  </si>
  <si>
    <t>Park Timing is the same as the 2015 business plan</t>
  </si>
  <si>
    <t>Pushed timing by 1 year from 2015 business plan</t>
  </si>
  <si>
    <t>Expenditures matching condo absorption</t>
  </si>
  <si>
    <t>Heavy MG in 16 for V5, remaining amounts for areas near towncenter in V5 and V10N</t>
  </si>
  <si>
    <t>East Side Jobs</t>
  </si>
  <si>
    <t>West Side Jobs</t>
  </si>
  <si>
    <t>Budget</t>
  </si>
  <si>
    <t>Same as 2015 plan</t>
  </si>
  <si>
    <t>Pushed out all costs 2 years into the future to match road work</t>
  </si>
  <si>
    <t>West Side Amenity (w/ V13 Amenity)</t>
  </si>
  <si>
    <t>East Side Village Master Planning</t>
  </si>
  <si>
    <t>West Side Village Master Planning</t>
  </si>
  <si>
    <t>AA 2 Onsites</t>
  </si>
  <si>
    <t>AA 2 Parks</t>
  </si>
  <si>
    <t>AA 2 Street Trees</t>
  </si>
  <si>
    <t>AA 3 Onsites</t>
  </si>
  <si>
    <t>AA 3 Parks</t>
  </si>
  <si>
    <t>AA 3 Street Trees</t>
  </si>
  <si>
    <t>Commerce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</si>
</sst>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Fill="1" applyBorder="1"/>
    <xf numFmtId="164" fontId="0" fillId="0" borderId="0" xfId="0" applyNumberFormat="1"/>
    <xf numFmtId="164" fontId="0" fillId="0" borderId="0" xfId="1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0" fontId="0" fillId="0" borderId="0" xfId="0" applyFill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0" xfId="0" applyNumberFormat="1" applyFill="1"/>
    <xf numFmtId="0" fontId="2" fillId="0" borderId="0" xfId="0" applyFont="1" applyFill="1" applyBorder="1"/>
    <xf numFmtId="0" fontId="2" fillId="0" borderId="0" xfId="0" applyFont="1" applyFill="1"/>
    <xf numFmtId="164" fontId="2" fillId="0" borderId="0" xfId="1" applyNumberFormat="1" applyFont="1" applyFill="1"/>
    <xf numFmtId="0" fontId="5" fillId="0" borderId="2" xfId="0" applyFont="1" applyFill="1" applyBorder="1"/>
    <xf numFmtId="164" fontId="5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1"/>
  <sheetViews>
    <sheetView tabSelected="1" zoomScale="70" zoomScaleNormal="70" workbookViewId="0">
      <pane ySplit="1" topLeftCell="A2" activePane="bottomLeft" state="frozen"/>
      <selection pane="bottomLeft" activeCell="F69" sqref="F69"/>
    </sheetView>
  </sheetViews>
  <sheetFormatPr defaultRowHeight="15" x14ac:dyDescent="0.25"/>
  <cols>
    <col min="1" max="1" width="37.28515625" bestFit="1" customWidth="1"/>
    <col min="2" max="2" width="24.42578125" customWidth="1"/>
    <col min="3" max="3" width="16.28515625" style="1" bestFit="1" customWidth="1"/>
    <col min="4" max="4" width="13.5703125" bestFit="1" customWidth="1"/>
    <col min="5" max="7" width="14.42578125" bestFit="1" customWidth="1"/>
    <col min="8" max="8" width="14.85546875" bestFit="1" customWidth="1"/>
    <col min="9" max="15" width="14.42578125" bestFit="1" customWidth="1"/>
    <col min="16" max="16" width="14" bestFit="1" customWidth="1"/>
    <col min="17" max="19" width="14.42578125" bestFit="1" customWidth="1"/>
    <col min="20" max="20" width="14" bestFit="1" customWidth="1"/>
    <col min="21" max="22" width="14.42578125" bestFit="1" customWidth="1"/>
    <col min="23" max="23" width="13.5703125" customWidth="1"/>
    <col min="24" max="25" width="9.7109375" bestFit="1" customWidth="1"/>
    <col min="26" max="26" width="16.28515625" bestFit="1" customWidth="1"/>
    <col min="27" max="27" width="15.7109375" bestFit="1" customWidth="1"/>
    <col min="28" max="28" width="14.28515625" bestFit="1" customWidth="1"/>
  </cols>
  <sheetData>
    <row r="1" spans="1:26" x14ac:dyDescent="0.25">
      <c r="A1" s="6" t="s">
        <v>73</v>
      </c>
      <c r="B1" s="6" t="s">
        <v>68</v>
      </c>
      <c r="C1" s="7" t="s">
        <v>75</v>
      </c>
      <c r="D1" s="6">
        <v>2015</v>
      </c>
      <c r="E1" s="6">
        <v>2016</v>
      </c>
      <c r="F1" s="6">
        <v>2017</v>
      </c>
      <c r="G1" s="6">
        <v>2018</v>
      </c>
      <c r="H1" s="6">
        <v>2019</v>
      </c>
      <c r="I1" s="6">
        <v>2020</v>
      </c>
      <c r="J1" s="6">
        <v>2021</v>
      </c>
      <c r="K1" s="6">
        <v>2022</v>
      </c>
      <c r="L1" s="6">
        <v>2023</v>
      </c>
      <c r="M1" s="6">
        <v>2024</v>
      </c>
      <c r="N1" s="6">
        <v>2025</v>
      </c>
      <c r="O1" s="6">
        <v>2026</v>
      </c>
      <c r="P1" s="6">
        <v>2027</v>
      </c>
      <c r="Q1" s="6">
        <v>2028</v>
      </c>
      <c r="R1" s="6">
        <v>2029</v>
      </c>
      <c r="S1" s="6">
        <v>2030</v>
      </c>
      <c r="T1" s="6">
        <v>2031</v>
      </c>
      <c r="U1" s="6">
        <v>2032</v>
      </c>
      <c r="V1" s="6">
        <v>2033</v>
      </c>
      <c r="W1" s="6">
        <v>2034</v>
      </c>
      <c r="X1" s="6">
        <v>2035</v>
      </c>
      <c r="Y1" s="6">
        <v>2036</v>
      </c>
    </row>
    <row r="2" spans="1:26" x14ac:dyDescent="0.25">
      <c r="A2" t="s">
        <v>0</v>
      </c>
      <c r="B2" t="s">
        <v>70</v>
      </c>
      <c r="C2" s="5">
        <v>760000</v>
      </c>
      <c r="D2" s="1"/>
      <c r="E2" s="1">
        <v>253333.33</v>
      </c>
      <c r="F2" s="1">
        <v>253333.33</v>
      </c>
      <c r="G2" s="1">
        <v>253333.33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f>SUM(D2:Y2)</f>
        <v>759999.99</v>
      </c>
    </row>
    <row r="3" spans="1:26" x14ac:dyDescent="0.25">
      <c r="A3" t="s">
        <v>1</v>
      </c>
      <c r="C3" s="5">
        <v>1887684</v>
      </c>
      <c r="D3" s="1"/>
      <c r="E3" s="1">
        <f>C3</f>
        <v>1887684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>
        <f t="shared" ref="Z3:Z31" si="0">SUM(D3:Y3)</f>
        <v>1887684</v>
      </c>
    </row>
    <row r="4" spans="1:26" x14ac:dyDescent="0.25">
      <c r="A4" t="s">
        <v>2</v>
      </c>
      <c r="C4" s="5">
        <v>625000</v>
      </c>
      <c r="D4" s="1"/>
      <c r="E4" s="1">
        <f>C4</f>
        <v>625000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>
        <f t="shared" si="0"/>
        <v>625000</v>
      </c>
    </row>
    <row r="5" spans="1:26" x14ac:dyDescent="0.25">
      <c r="A5" t="s">
        <v>3</v>
      </c>
      <c r="B5" t="s">
        <v>69</v>
      </c>
      <c r="C5" s="5">
        <v>301000</v>
      </c>
      <c r="D5" s="1"/>
      <c r="E5" s="1">
        <v>20000</v>
      </c>
      <c r="F5" s="1">
        <v>102000</v>
      </c>
      <c r="G5" s="1">
        <v>150000</v>
      </c>
      <c r="H5" s="1">
        <v>29000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>
        <f t="shared" si="0"/>
        <v>301000</v>
      </c>
    </row>
    <row r="6" spans="1:26" x14ac:dyDescent="0.25">
      <c r="A6" t="s">
        <v>4</v>
      </c>
      <c r="C6" s="5">
        <v>11107223</v>
      </c>
      <c r="D6" s="1"/>
      <c r="E6" s="1">
        <v>1044566.4263322884</v>
      </c>
      <c r="F6" s="1">
        <v>1218660.8307210032</v>
      </c>
      <c r="G6" s="1">
        <v>1392755.2351097178</v>
      </c>
      <c r="H6" s="1">
        <v>1740944.0438871474</v>
      </c>
      <c r="I6" s="1">
        <v>1740944.0438871474</v>
      </c>
      <c r="J6" s="1">
        <v>1740944.0438871474</v>
      </c>
      <c r="K6" s="1">
        <v>1392755.2351097178</v>
      </c>
      <c r="L6" s="1">
        <v>835653.14106583071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>
        <f t="shared" si="0"/>
        <v>11107223</v>
      </c>
    </row>
    <row r="7" spans="1:26" x14ac:dyDescent="0.25">
      <c r="A7" t="s">
        <v>5</v>
      </c>
      <c r="B7" t="s">
        <v>69</v>
      </c>
      <c r="C7" s="5">
        <v>1200000</v>
      </c>
      <c r="D7" s="1"/>
      <c r="E7" s="1"/>
      <c r="F7" s="1"/>
      <c r="G7" s="1"/>
      <c r="H7" s="1"/>
      <c r="I7" s="1"/>
      <c r="J7" s="1"/>
      <c r="K7" s="1">
        <v>400000</v>
      </c>
      <c r="L7" s="1">
        <v>400000</v>
      </c>
      <c r="M7" s="1">
        <v>400000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si="0"/>
        <v>1200000</v>
      </c>
    </row>
    <row r="8" spans="1:26" x14ac:dyDescent="0.25">
      <c r="A8" t="s">
        <v>6</v>
      </c>
      <c r="C8" s="5">
        <v>497600</v>
      </c>
      <c r="D8" s="1"/>
      <c r="E8" s="1">
        <v>40000</v>
      </c>
      <c r="F8" s="1">
        <v>40000</v>
      </c>
      <c r="G8" s="1">
        <v>40000</v>
      </c>
      <c r="H8" s="1">
        <v>45000</v>
      </c>
      <c r="I8" s="1">
        <v>60000</v>
      </c>
      <c r="J8" s="1">
        <v>60000</v>
      </c>
      <c r="K8" s="1">
        <v>50000</v>
      </c>
      <c r="L8" s="1">
        <v>40000</v>
      </c>
      <c r="M8" s="1">
        <v>40000</v>
      </c>
      <c r="N8" s="1">
        <v>30000</v>
      </c>
      <c r="O8" s="1">
        <v>30000</v>
      </c>
      <c r="P8" s="1">
        <v>22600</v>
      </c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497600</v>
      </c>
    </row>
    <row r="9" spans="1:26" x14ac:dyDescent="0.25">
      <c r="A9" t="s">
        <v>7</v>
      </c>
      <c r="B9" t="s">
        <v>71</v>
      </c>
      <c r="C9" s="5">
        <v>1400000</v>
      </c>
      <c r="D9" s="1"/>
      <c r="E9" s="1">
        <v>700000</v>
      </c>
      <c r="F9" s="1">
        <v>350000</v>
      </c>
      <c r="G9" s="1"/>
      <c r="H9" s="1">
        <v>350000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1400000</v>
      </c>
    </row>
    <row r="10" spans="1:26" x14ac:dyDescent="0.25">
      <c r="A10" t="s">
        <v>8</v>
      </c>
      <c r="C10" s="5">
        <v>19800000</v>
      </c>
      <c r="D10" s="1"/>
      <c r="E10" s="1">
        <v>2981296.7581047397</v>
      </c>
      <c r="F10" s="1">
        <v>4462593.5162094794</v>
      </c>
      <c r="G10" s="1">
        <v>4443890.2743142145</v>
      </c>
      <c r="H10" s="1">
        <v>3950124.6882793019</v>
      </c>
      <c r="I10" s="1">
        <v>2203241.8952618502</v>
      </c>
      <c r="J10" s="1">
        <v>1758852.8678304199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19800000.000000007</v>
      </c>
    </row>
    <row r="11" spans="1:26" x14ac:dyDescent="0.25">
      <c r="A11" s="8" t="s">
        <v>9</v>
      </c>
      <c r="B11" s="8" t="s">
        <v>69</v>
      </c>
      <c r="C11" s="5">
        <v>5220000</v>
      </c>
      <c r="D11" s="5"/>
      <c r="E11" s="5">
        <v>950000</v>
      </c>
      <c r="F11" s="5">
        <f>1580000+950000</f>
        <v>2530000</v>
      </c>
      <c r="G11" s="5">
        <f>790000+950000</f>
        <v>1740000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>
        <f t="shared" si="0"/>
        <v>5220000</v>
      </c>
    </row>
    <row r="12" spans="1:26" x14ac:dyDescent="0.25">
      <c r="A12" s="8" t="s">
        <v>10</v>
      </c>
      <c r="B12" s="8"/>
      <c r="C12" s="5">
        <v>1125000</v>
      </c>
      <c r="D12" s="5"/>
      <c r="E12" s="5">
        <v>160000</v>
      </c>
      <c r="F12" s="5">
        <v>130000</v>
      </c>
      <c r="G12" s="5">
        <v>130000</v>
      </c>
      <c r="H12" s="5">
        <v>130000</v>
      </c>
      <c r="I12" s="5">
        <v>140000</v>
      </c>
      <c r="J12" s="5">
        <v>80000</v>
      </c>
      <c r="K12" s="5">
        <v>80000</v>
      </c>
      <c r="L12" s="5">
        <v>60000</v>
      </c>
      <c r="M12" s="5">
        <v>60000</v>
      </c>
      <c r="N12" s="5">
        <v>60000</v>
      </c>
      <c r="O12" s="5">
        <v>60000</v>
      </c>
      <c r="P12" s="5">
        <v>35000</v>
      </c>
      <c r="Q12" s="5"/>
      <c r="R12" s="5"/>
      <c r="S12" s="5"/>
      <c r="T12" s="5"/>
      <c r="U12" s="5"/>
      <c r="V12" s="5"/>
      <c r="W12" s="5"/>
      <c r="X12" s="5"/>
      <c r="Y12" s="5"/>
      <c r="Z12" s="5">
        <f t="shared" si="0"/>
        <v>1125000</v>
      </c>
    </row>
    <row r="13" spans="1:26" x14ac:dyDescent="0.25">
      <c r="A13" s="8" t="s">
        <v>11</v>
      </c>
      <c r="B13" s="8"/>
      <c r="C13" s="5">
        <v>650000</v>
      </c>
      <c r="D13" s="5"/>
      <c r="E13" s="5">
        <v>325000</v>
      </c>
      <c r="F13" s="5">
        <v>325000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>
        <f t="shared" si="0"/>
        <v>650000</v>
      </c>
    </row>
    <row r="14" spans="1:26" x14ac:dyDescent="0.25">
      <c r="A14" s="8" t="s">
        <v>12</v>
      </c>
      <c r="B14" s="8"/>
      <c r="C14" s="5">
        <v>882000</v>
      </c>
      <c r="D14" s="5"/>
      <c r="E14" s="5"/>
      <c r="F14" s="5">
        <v>441000</v>
      </c>
      <c r="G14" s="5">
        <v>441000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>
        <f t="shared" si="0"/>
        <v>882000</v>
      </c>
    </row>
    <row r="15" spans="1:26" x14ac:dyDescent="0.25">
      <c r="A15" s="8" t="s">
        <v>13</v>
      </c>
      <c r="B15" s="8"/>
      <c r="C15" s="5">
        <v>150000</v>
      </c>
      <c r="D15" s="5"/>
      <c r="E15" s="5">
        <v>25000</v>
      </c>
      <c r="F15" s="5">
        <v>50000</v>
      </c>
      <c r="G15" s="5">
        <v>75000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>
        <f t="shared" si="0"/>
        <v>150000</v>
      </c>
    </row>
    <row r="16" spans="1:26" x14ac:dyDescent="0.25">
      <c r="A16" s="8" t="s">
        <v>14</v>
      </c>
      <c r="B16" s="8"/>
      <c r="C16" s="5">
        <v>4587300</v>
      </c>
      <c r="D16" s="5"/>
      <c r="E16" s="5">
        <v>2008572.9605263157</v>
      </c>
      <c r="F16" s="5">
        <v>1140789.0789473683</v>
      </c>
      <c r="G16" s="5">
        <v>769579.93421052629</v>
      </c>
      <c r="H16" s="5">
        <v>668358.02631578944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f t="shared" si="0"/>
        <v>4587300</v>
      </c>
    </row>
    <row r="17" spans="1:26" x14ac:dyDescent="0.25">
      <c r="A17" s="8" t="s">
        <v>15</v>
      </c>
      <c r="B17" s="8"/>
      <c r="C17" s="5">
        <v>2680370</v>
      </c>
      <c r="D17" s="5"/>
      <c r="E17" s="5"/>
      <c r="F17" s="5">
        <v>939892.90131578944</v>
      </c>
      <c r="G17" s="5">
        <v>666565.69736842101</v>
      </c>
      <c r="H17" s="5">
        <v>449667.33552631579</v>
      </c>
      <c r="I17" s="5">
        <v>624244.06578947371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>
        <f t="shared" si="0"/>
        <v>2680370</v>
      </c>
    </row>
    <row r="18" spans="1:26" x14ac:dyDescent="0.25">
      <c r="A18" s="8" t="s">
        <v>16</v>
      </c>
      <c r="B18" s="8"/>
      <c r="C18" s="5">
        <v>548320</v>
      </c>
      <c r="D18" s="5"/>
      <c r="E18" s="5"/>
      <c r="F18" s="5">
        <v>78331.428571428565</v>
      </c>
      <c r="G18" s="5">
        <v>78331.428571428565</v>
      </c>
      <c r="H18" s="5">
        <v>78331.428571428565</v>
      </c>
      <c r="I18" s="5">
        <v>78331.428571428565</v>
      </c>
      <c r="J18" s="5">
        <v>78331.428571428565</v>
      </c>
      <c r="K18" s="5">
        <v>78331.428571428565</v>
      </c>
      <c r="L18" s="5">
        <v>78331.428571428565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f t="shared" si="0"/>
        <v>548320</v>
      </c>
    </row>
    <row r="19" spans="1:26" x14ac:dyDescent="0.25">
      <c r="A19" s="8" t="s">
        <v>17</v>
      </c>
      <c r="B19" s="8"/>
      <c r="C19" s="5">
        <v>27189000</v>
      </c>
      <c r="D19" s="5"/>
      <c r="E19" s="5">
        <v>2367379</v>
      </c>
      <c r="F19" s="5"/>
      <c r="G19" s="5">
        <v>919201.06761565839</v>
      </c>
      <c r="H19" s="5">
        <v>0</v>
      </c>
      <c r="I19" s="5">
        <v>919201.06761565839</v>
      </c>
      <c r="J19" s="5">
        <v>3154311.0320284702</v>
      </c>
      <c r="K19" s="5">
        <v>1083689.6797153025</v>
      </c>
      <c r="L19" s="5">
        <v>3357502.8469750891</v>
      </c>
      <c r="M19" s="5">
        <v>1161096.0854092527</v>
      </c>
      <c r="N19" s="5">
        <v>2438301.7793594305</v>
      </c>
      <c r="O19" s="5">
        <v>2002890.7473309608</v>
      </c>
      <c r="P19" s="5">
        <v>1702940.9252669038</v>
      </c>
      <c r="Q19" s="5">
        <v>1315908.8967971529</v>
      </c>
      <c r="R19" s="5">
        <v>1741644.1281138791</v>
      </c>
      <c r="S19" s="5">
        <v>1741644.1281138791</v>
      </c>
      <c r="T19" s="5">
        <v>1741644.1281138791</v>
      </c>
      <c r="U19" s="5">
        <v>1541644.1281138791</v>
      </c>
      <c r="V19" s="5"/>
      <c r="W19" s="5"/>
      <c r="X19" s="5"/>
      <c r="Y19" s="5"/>
      <c r="Z19" s="5">
        <f t="shared" si="0"/>
        <v>27188999.640569404</v>
      </c>
    </row>
    <row r="20" spans="1:26" x14ac:dyDescent="0.25">
      <c r="A20" s="8" t="s">
        <v>18</v>
      </c>
      <c r="B20" s="8"/>
      <c r="C20" s="5">
        <v>1307569</v>
      </c>
      <c r="D20" s="5"/>
      <c r="E20" s="5"/>
      <c r="F20" s="5"/>
      <c r="G20" s="5"/>
      <c r="H20" s="5"/>
      <c r="I20" s="5"/>
      <c r="J20" s="5">
        <v>261513.8</v>
      </c>
      <c r="K20" s="5"/>
      <c r="L20" s="5">
        <v>261513.8</v>
      </c>
      <c r="M20" s="5"/>
      <c r="N20" s="5">
        <v>261513.8</v>
      </c>
      <c r="O20" s="5"/>
      <c r="P20" s="5">
        <v>261513.8</v>
      </c>
      <c r="Q20" s="5"/>
      <c r="R20" s="5">
        <v>261513.8</v>
      </c>
      <c r="S20" s="5"/>
      <c r="T20" s="5"/>
      <c r="U20" s="5"/>
      <c r="V20" s="5"/>
      <c r="W20" s="5"/>
      <c r="X20" s="5"/>
      <c r="Y20" s="5"/>
      <c r="Z20" s="5">
        <f t="shared" si="0"/>
        <v>1307569</v>
      </c>
    </row>
    <row r="21" spans="1:26" x14ac:dyDescent="0.25">
      <c r="A21" s="8" t="s">
        <v>19</v>
      </c>
      <c r="B21" s="8"/>
      <c r="C21" s="5">
        <v>109000</v>
      </c>
      <c r="D21" s="5"/>
      <c r="E21" s="5"/>
      <c r="F21" s="5"/>
      <c r="G21" s="5"/>
      <c r="H21" s="5"/>
      <c r="I21" s="5"/>
      <c r="J21" s="5">
        <v>21800</v>
      </c>
      <c r="K21" s="5"/>
      <c r="L21" s="5">
        <v>21800</v>
      </c>
      <c r="M21" s="5"/>
      <c r="N21" s="5">
        <v>21800</v>
      </c>
      <c r="O21" s="5"/>
      <c r="P21" s="5">
        <v>21800</v>
      </c>
      <c r="Q21" s="5"/>
      <c r="R21" s="5">
        <v>21800</v>
      </c>
      <c r="S21" s="5"/>
      <c r="T21" s="5"/>
      <c r="U21" s="5"/>
      <c r="V21" s="5"/>
      <c r="W21" s="5"/>
      <c r="X21" s="5"/>
      <c r="Y21" s="5"/>
      <c r="Z21" s="5">
        <f t="shared" si="0"/>
        <v>109000</v>
      </c>
    </row>
    <row r="22" spans="1:26" x14ac:dyDescent="0.25">
      <c r="A22" s="8" t="s">
        <v>20</v>
      </c>
      <c r="B22" s="8"/>
      <c r="C22" s="5">
        <v>2250000</v>
      </c>
      <c r="D22" s="5"/>
      <c r="E22" s="5"/>
      <c r="F22" s="5">
        <v>2250000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>
        <f t="shared" si="0"/>
        <v>2250000</v>
      </c>
    </row>
    <row r="23" spans="1:26" x14ac:dyDescent="0.25">
      <c r="A23" s="8" t="s">
        <v>21</v>
      </c>
      <c r="B23" s="8"/>
      <c r="C23" s="5">
        <v>9500000</v>
      </c>
      <c r="D23" s="5"/>
      <c r="E23" s="5">
        <v>1600000</v>
      </c>
      <c r="F23" s="5"/>
      <c r="G23" s="5">
        <v>700000</v>
      </c>
      <c r="H23" s="5"/>
      <c r="I23" s="5">
        <v>700000</v>
      </c>
      <c r="J23" s="5">
        <v>70000</v>
      </c>
      <c r="K23" s="5">
        <v>400000</v>
      </c>
      <c r="L23" s="5">
        <v>1000000</v>
      </c>
      <c r="M23" s="5">
        <v>1300000</v>
      </c>
      <c r="N23" s="5">
        <v>1300000</v>
      </c>
      <c r="O23" s="5">
        <v>600000</v>
      </c>
      <c r="P23" s="5">
        <v>500000</v>
      </c>
      <c r="Q23" s="5">
        <v>500000</v>
      </c>
      <c r="R23" s="5">
        <v>500000</v>
      </c>
      <c r="S23" s="5">
        <v>330000</v>
      </c>
      <c r="T23" s="5"/>
      <c r="U23" s="5"/>
      <c r="V23" s="5"/>
      <c r="W23" s="5"/>
      <c r="X23" s="5"/>
      <c r="Y23" s="5"/>
      <c r="Z23" s="5">
        <f t="shared" si="0"/>
        <v>9500000</v>
      </c>
    </row>
    <row r="24" spans="1:26" x14ac:dyDescent="0.25">
      <c r="A24" s="8" t="s">
        <v>22</v>
      </c>
      <c r="B24" s="8"/>
      <c r="C24" s="5">
        <v>936000</v>
      </c>
      <c r="D24" s="5"/>
      <c r="E24" s="5"/>
      <c r="F24" s="5"/>
      <c r="G24" s="5"/>
      <c r="H24" s="5"/>
      <c r="I24" s="5"/>
      <c r="J24" s="5">
        <v>936000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>
        <f t="shared" si="0"/>
        <v>936000</v>
      </c>
    </row>
    <row r="25" spans="1:26" x14ac:dyDescent="0.25">
      <c r="A25" s="8" t="s">
        <v>23</v>
      </c>
      <c r="B25" s="8" t="s">
        <v>72</v>
      </c>
      <c r="C25" s="5">
        <v>1100000</v>
      </c>
      <c r="D25" s="5"/>
      <c r="E25" s="5">
        <v>400000</v>
      </c>
      <c r="F25" s="5"/>
      <c r="G25" s="5">
        <v>150000</v>
      </c>
      <c r="H25" s="5">
        <v>150000</v>
      </c>
      <c r="I25" s="5">
        <v>100000</v>
      </c>
      <c r="J25" s="5">
        <v>100000</v>
      </c>
      <c r="K25" s="5">
        <v>100000</v>
      </c>
      <c r="L25" s="5">
        <v>100000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>
        <f t="shared" si="0"/>
        <v>1100000</v>
      </c>
    </row>
    <row r="26" spans="1:26" x14ac:dyDescent="0.25">
      <c r="A26" s="8" t="s">
        <v>24</v>
      </c>
      <c r="B26" s="8"/>
      <c r="C26" s="5">
        <v>3300000</v>
      </c>
      <c r="D26" s="5"/>
      <c r="E26" s="5">
        <v>500000</v>
      </c>
      <c r="F26" s="5">
        <v>600000</v>
      </c>
      <c r="G26" s="5">
        <v>550000</v>
      </c>
      <c r="H26" s="5">
        <v>450000</v>
      </c>
      <c r="I26" s="5">
        <v>400000</v>
      </c>
      <c r="J26" s="5">
        <v>400000</v>
      </c>
      <c r="K26" s="5">
        <v>300000</v>
      </c>
      <c r="L26" s="5">
        <v>100000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>
        <f t="shared" si="0"/>
        <v>3300000</v>
      </c>
    </row>
    <row r="27" spans="1:26" x14ac:dyDescent="0.25">
      <c r="A27" s="8" t="s">
        <v>25</v>
      </c>
      <c r="B27" s="8"/>
      <c r="C27" s="5">
        <v>1100000</v>
      </c>
      <c r="D27" s="5"/>
      <c r="E27" s="5">
        <v>550000</v>
      </c>
      <c r="F27" s="5">
        <v>550000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>
        <f t="shared" si="0"/>
        <v>1100000</v>
      </c>
    </row>
    <row r="28" spans="1:26" x14ac:dyDescent="0.25">
      <c r="A28" s="8" t="s">
        <v>26</v>
      </c>
      <c r="B28" s="8"/>
      <c r="C28" s="5">
        <v>1800000</v>
      </c>
      <c r="D28" s="5"/>
      <c r="E28" s="5"/>
      <c r="F28" s="5">
        <v>1800000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f t="shared" si="0"/>
        <v>1800000</v>
      </c>
    </row>
    <row r="29" spans="1:26" x14ac:dyDescent="0.25">
      <c r="A29" s="8" t="s">
        <v>27</v>
      </c>
      <c r="B29" s="8"/>
      <c r="C29" s="5">
        <v>1500000</v>
      </c>
      <c r="D29" s="5"/>
      <c r="E29" s="5"/>
      <c r="F29" s="5">
        <v>750000</v>
      </c>
      <c r="G29" s="5">
        <v>750000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f t="shared" si="0"/>
        <v>1500000</v>
      </c>
    </row>
    <row r="30" spans="1:26" x14ac:dyDescent="0.25">
      <c r="A30" s="8" t="s">
        <v>79</v>
      </c>
      <c r="B30" s="8"/>
      <c r="C30" s="5">
        <v>1000000</v>
      </c>
      <c r="D30" s="5"/>
      <c r="E30" s="5"/>
      <c r="F30" s="5">
        <v>250000</v>
      </c>
      <c r="G30" s="5"/>
      <c r="H30" s="5"/>
      <c r="I30" s="5"/>
      <c r="J30" s="5"/>
      <c r="K30" s="5"/>
      <c r="L30" s="5">
        <v>250000</v>
      </c>
      <c r="M30" s="5"/>
      <c r="N30" s="5"/>
      <c r="O30" s="5"/>
      <c r="P30" s="5"/>
      <c r="Q30" s="5"/>
      <c r="R30" s="5">
        <v>250000</v>
      </c>
      <c r="S30" s="5"/>
      <c r="T30" s="5"/>
      <c r="U30" s="5"/>
      <c r="V30" s="5"/>
      <c r="W30" s="5">
        <v>250000</v>
      </c>
      <c r="X30" s="5"/>
      <c r="Y30" s="5"/>
      <c r="Z30" s="5">
        <f t="shared" si="0"/>
        <v>1000000</v>
      </c>
    </row>
    <row r="31" spans="1:26" x14ac:dyDescent="0.25">
      <c r="A31" s="9" t="s">
        <v>52</v>
      </c>
      <c r="B31" s="9"/>
      <c r="C31" s="10">
        <v>174000</v>
      </c>
      <c r="D31" s="10"/>
      <c r="E31" s="10">
        <v>174000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>
        <f t="shared" si="0"/>
        <v>174000</v>
      </c>
    </row>
    <row r="32" spans="1:26" x14ac:dyDescent="0.25">
      <c r="A32" s="3" t="s">
        <v>57</v>
      </c>
      <c r="B32" s="3"/>
      <c r="C32" s="5">
        <f>SUM(C2:C31)</f>
        <v>104687066</v>
      </c>
      <c r="D32" s="5">
        <f t="shared" ref="D32:Z32" si="1">SUM(D2:D31)</f>
        <v>0</v>
      </c>
      <c r="E32" s="5">
        <f t="shared" si="1"/>
        <v>16611832.474963343</v>
      </c>
      <c r="F32" s="5">
        <f t="shared" si="1"/>
        <v>18261601.085765071</v>
      </c>
      <c r="G32" s="5">
        <f t="shared" si="1"/>
        <v>13249656.967189966</v>
      </c>
      <c r="H32" s="5">
        <f t="shared" si="1"/>
        <v>8041425.5225799829</v>
      </c>
      <c r="I32" s="5">
        <f t="shared" si="1"/>
        <v>6965962.5011255583</v>
      </c>
      <c r="J32" s="5">
        <f t="shared" si="1"/>
        <v>8661753.1723174676</v>
      </c>
      <c r="K32" s="5">
        <f t="shared" si="1"/>
        <v>3884776.343396449</v>
      </c>
      <c r="L32" s="5">
        <f t="shared" si="1"/>
        <v>6504801.2166123483</v>
      </c>
      <c r="M32" s="5">
        <f t="shared" si="1"/>
        <v>2961096.0854092529</v>
      </c>
      <c r="N32" s="5">
        <f t="shared" si="1"/>
        <v>4111615.5793594304</v>
      </c>
      <c r="O32" s="5">
        <f t="shared" si="1"/>
        <v>2692890.7473309608</v>
      </c>
      <c r="P32" s="5">
        <f t="shared" si="1"/>
        <v>2543854.7252669036</v>
      </c>
      <c r="Q32" s="5">
        <f t="shared" si="1"/>
        <v>1815908.8967971529</v>
      </c>
      <c r="R32" s="5">
        <f t="shared" si="1"/>
        <v>2774957.9281138792</v>
      </c>
      <c r="S32" s="5">
        <f t="shared" si="1"/>
        <v>2071644.1281138791</v>
      </c>
      <c r="T32" s="5">
        <f t="shared" si="1"/>
        <v>1741644.1281138791</v>
      </c>
      <c r="U32" s="5">
        <f t="shared" si="1"/>
        <v>1541644.1281138791</v>
      </c>
      <c r="V32" s="5">
        <f t="shared" si="1"/>
        <v>0</v>
      </c>
      <c r="W32" s="5">
        <f t="shared" si="1"/>
        <v>250000</v>
      </c>
      <c r="X32" s="5">
        <f t="shared" si="1"/>
        <v>0</v>
      </c>
      <c r="Y32" s="5">
        <f t="shared" si="1"/>
        <v>0</v>
      </c>
      <c r="Z32" s="11">
        <f t="shared" si="1"/>
        <v>104687065.63056941</v>
      </c>
    </row>
    <row r="33" spans="1:28" x14ac:dyDescent="0.25">
      <c r="A33" s="12" t="s">
        <v>74</v>
      </c>
      <c r="B33" s="13" t="s">
        <v>68</v>
      </c>
      <c r="C33" s="14" t="s">
        <v>75</v>
      </c>
      <c r="D33" s="13">
        <v>2015</v>
      </c>
      <c r="E33" s="13">
        <v>2016</v>
      </c>
      <c r="F33" s="13">
        <v>2017</v>
      </c>
      <c r="G33" s="13">
        <v>2018</v>
      </c>
      <c r="H33" s="13">
        <v>2019</v>
      </c>
      <c r="I33" s="13">
        <v>2020</v>
      </c>
      <c r="J33" s="13">
        <v>2021</v>
      </c>
      <c r="K33" s="13">
        <v>2022</v>
      </c>
      <c r="L33" s="13">
        <v>2023</v>
      </c>
      <c r="M33" s="13">
        <v>2024</v>
      </c>
      <c r="N33" s="13">
        <v>2025</v>
      </c>
      <c r="O33" s="13">
        <v>2026</v>
      </c>
      <c r="P33" s="13">
        <v>2027</v>
      </c>
      <c r="Q33" s="13">
        <v>2028</v>
      </c>
      <c r="R33" s="13">
        <v>2029</v>
      </c>
      <c r="S33" s="13">
        <v>2030</v>
      </c>
      <c r="T33" s="13">
        <v>2031</v>
      </c>
      <c r="U33" s="13">
        <v>2032</v>
      </c>
      <c r="V33" s="13">
        <v>2033</v>
      </c>
      <c r="W33" s="13">
        <v>2034</v>
      </c>
      <c r="X33" s="13">
        <v>2035</v>
      </c>
      <c r="Y33" s="13">
        <v>2036</v>
      </c>
      <c r="Z33" s="8"/>
    </row>
    <row r="34" spans="1:28" x14ac:dyDescent="0.25">
      <c r="A34" t="s">
        <v>28</v>
      </c>
      <c r="C34" s="5">
        <v>12865000</v>
      </c>
      <c r="D34" s="1"/>
      <c r="E34" s="1">
        <v>3140869.140625</v>
      </c>
      <c r="F34" s="1">
        <v>2512695.3125</v>
      </c>
      <c r="G34" s="1">
        <v>2512695.3125</v>
      </c>
      <c r="H34" s="1">
        <v>2512695.3125</v>
      </c>
      <c r="I34" s="1">
        <v>2186044.921875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>SUM(D34:Y34)</f>
        <v>12865000</v>
      </c>
      <c r="AA34" s="1"/>
      <c r="AB34" s="4"/>
    </row>
    <row r="35" spans="1:28" x14ac:dyDescent="0.25">
      <c r="A35" t="s">
        <v>29</v>
      </c>
      <c r="C35" s="5">
        <v>2109275.4954084097</v>
      </c>
      <c r="D35" s="1"/>
      <c r="E35" s="1">
        <v>803091.83180280321</v>
      </c>
      <c r="F35" s="1"/>
      <c r="G35" s="1">
        <v>703091.83180280321</v>
      </c>
      <c r="H35" s="1"/>
      <c r="I35" s="1">
        <v>603091.83180280321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:Z78" si="2">SUM(D35:Y35)</f>
        <v>2109275.4954084097</v>
      </c>
      <c r="AA35" s="1"/>
      <c r="AB35" s="4"/>
    </row>
    <row r="36" spans="1:28" x14ac:dyDescent="0.25">
      <c r="A36" t="s">
        <v>30</v>
      </c>
      <c r="C36" s="5">
        <v>387426.49</v>
      </c>
      <c r="D36" s="1"/>
      <c r="E36" s="1">
        <v>22700.770898437499</v>
      </c>
      <c r="F36" s="1">
        <v>94586.54541015625</v>
      </c>
      <c r="G36" s="1">
        <v>75669.236328125</v>
      </c>
      <c r="H36" s="1">
        <v>75669.236328125</v>
      </c>
      <c r="I36" s="1">
        <v>75669.236328125</v>
      </c>
      <c r="J36" s="1">
        <v>43131.464707031249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2"/>
        <v>387426.49</v>
      </c>
      <c r="AA36" s="1"/>
      <c r="AB36" s="4"/>
    </row>
    <row r="37" spans="1:28" x14ac:dyDescent="0.25">
      <c r="A37" t="s">
        <v>31</v>
      </c>
      <c r="C37" s="5">
        <v>31984302.461408313</v>
      </c>
      <c r="D37" s="1"/>
      <c r="E37" s="1">
        <v>2450904.367816092</v>
      </c>
      <c r="F37" s="1">
        <v>4191046.4689655178</v>
      </c>
      <c r="G37" s="1">
        <v>4828281.6045977017</v>
      </c>
      <c r="H37" s="1">
        <v>5318462.4781609196</v>
      </c>
      <c r="I37" s="1">
        <v>5097881.0850574719</v>
      </c>
      <c r="J37" s="1">
        <v>4828281.6045977017</v>
      </c>
      <c r="K37" s="1">
        <v>4117519.3379310346</v>
      </c>
      <c r="L37" s="1">
        <v>1151925.052873563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>
        <f t="shared" si="2"/>
        <v>31984302.000000004</v>
      </c>
      <c r="AA37" s="1"/>
      <c r="AB37" s="4"/>
    </row>
    <row r="38" spans="1:28" x14ac:dyDescent="0.25">
      <c r="A38" t="s">
        <v>32</v>
      </c>
      <c r="C38" s="5">
        <v>4367890.7240212671</v>
      </c>
      <c r="D38" s="1"/>
      <c r="E38" s="1">
        <v>712959.7873368779</v>
      </c>
      <c r="F38" s="1">
        <v>90132</v>
      </c>
      <c r="G38" s="1">
        <v>1188266.3122281297</v>
      </c>
      <c r="H38" s="1"/>
      <c r="I38" s="1">
        <v>1188266.3122281297</v>
      </c>
      <c r="J38" s="1"/>
      <c r="K38" s="1">
        <v>1188266.3122281297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>
        <f t="shared" si="2"/>
        <v>4367890.7240212671</v>
      </c>
      <c r="AA38" s="1"/>
      <c r="AB38" s="4"/>
    </row>
    <row r="39" spans="1:28" x14ac:dyDescent="0.25">
      <c r="A39" t="s">
        <v>33</v>
      </c>
      <c r="C39" s="5">
        <v>1030928.3264367812</v>
      </c>
      <c r="D39" s="1"/>
      <c r="E39" s="1"/>
      <c r="F39" s="1">
        <v>95587.960153256703</v>
      </c>
      <c r="G39" s="1">
        <v>139827.01609195402</v>
      </c>
      <c r="H39" s="1">
        <v>171426.3417624521</v>
      </c>
      <c r="I39" s="1">
        <v>164316.49348659004</v>
      </c>
      <c r="J39" s="1">
        <v>155626.67892720306</v>
      </c>
      <c r="K39" s="1">
        <v>132717.16781609194</v>
      </c>
      <c r="L39" s="1">
        <v>90058.07816091954</v>
      </c>
      <c r="M39" s="1">
        <v>81368.263601532555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f t="shared" si="2"/>
        <v>1030927.9999999999</v>
      </c>
      <c r="AA39" s="1"/>
      <c r="AB39" s="4"/>
    </row>
    <row r="40" spans="1:28" x14ac:dyDescent="0.25">
      <c r="A40" t="s">
        <v>34</v>
      </c>
      <c r="C40" s="5">
        <v>23610999.999999996</v>
      </c>
      <c r="D40" s="1"/>
      <c r="E40" s="1"/>
      <c r="F40" s="1"/>
      <c r="G40" s="1"/>
      <c r="H40" s="1"/>
      <c r="I40" s="1"/>
      <c r="J40" s="1">
        <v>3395637.5838926174</v>
      </c>
      <c r="K40" s="1">
        <v>3848389.2617449663</v>
      </c>
      <c r="L40" s="1">
        <v>4640704.6979865767</v>
      </c>
      <c r="M40" s="1">
        <v>4640704.6979865767</v>
      </c>
      <c r="N40" s="1">
        <v>4414328.859060402</v>
      </c>
      <c r="O40" s="1">
        <v>2671234.8993288591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>
        <f t="shared" si="2"/>
        <v>23610999.999999996</v>
      </c>
      <c r="AA40" s="1"/>
      <c r="AB40" s="4"/>
    </row>
    <row r="41" spans="1:28" x14ac:dyDescent="0.25">
      <c r="A41" t="s">
        <v>35</v>
      </c>
      <c r="C41" s="5">
        <v>4288449.0091831796</v>
      </c>
      <c r="D41" s="1"/>
      <c r="E41" s="1"/>
      <c r="F41" s="1"/>
      <c r="G41" s="1"/>
      <c r="H41" s="1"/>
      <c r="I41" s="1"/>
      <c r="J41" s="1">
        <v>1072112.2522957949</v>
      </c>
      <c r="K41" s="1"/>
      <c r="L41" s="1">
        <v>1072112.2522957949</v>
      </c>
      <c r="M41" s="1">
        <v>1072112.2522957949</v>
      </c>
      <c r="N41" s="1"/>
      <c r="O41" s="1">
        <v>1072112.2522957949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>
        <f t="shared" si="2"/>
        <v>4288449.0091831796</v>
      </c>
      <c r="AA41" s="1"/>
      <c r="AB41" s="4"/>
    </row>
    <row r="42" spans="1:28" x14ac:dyDescent="0.25">
      <c r="A42" t="s">
        <v>36</v>
      </c>
      <c r="C42" s="5">
        <v>567890.94115514727</v>
      </c>
      <c r="D42" s="1"/>
      <c r="E42" s="1"/>
      <c r="F42" s="1"/>
      <c r="G42" s="1"/>
      <c r="H42" s="1"/>
      <c r="I42" s="1"/>
      <c r="J42" s="1">
        <v>40291.399468342192</v>
      </c>
      <c r="K42" s="1">
        <v>92561.32310294827</v>
      </c>
      <c r="L42" s="1">
        <v>111618.06609473175</v>
      </c>
      <c r="M42" s="1">
        <v>111618.06609473175</v>
      </c>
      <c r="N42" s="1">
        <v>106173.28238279361</v>
      </c>
      <c r="O42" s="1">
        <v>105628.8040115998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>
        <f t="shared" si="2"/>
        <v>567890.94115514727</v>
      </c>
      <c r="AA42" s="1"/>
      <c r="AB42" s="4"/>
    </row>
    <row r="43" spans="1:28" x14ac:dyDescent="0.25">
      <c r="A43" t="s">
        <v>37</v>
      </c>
      <c r="C43" s="5">
        <v>15759999.999999998</v>
      </c>
      <c r="D43" s="1"/>
      <c r="E43" s="1"/>
      <c r="F43" s="1"/>
      <c r="G43" s="1"/>
      <c r="H43" s="1"/>
      <c r="I43" s="1"/>
      <c r="J43" s="1"/>
      <c r="K43" s="1"/>
      <c r="L43" s="1">
        <v>1362143.4745030249</v>
      </c>
      <c r="M43" s="1">
        <v>2724286.9490060499</v>
      </c>
      <c r="N43" s="1">
        <v>2724286.9490060499</v>
      </c>
      <c r="O43" s="1">
        <v>2724286.9490060499</v>
      </c>
      <c r="P43" s="1">
        <v>2724286.9490060499</v>
      </c>
      <c r="Q43" s="1">
        <v>2642558.3405358689</v>
      </c>
      <c r="R43" s="1">
        <v>858150.38893690577</v>
      </c>
      <c r="S43" s="1"/>
      <c r="T43" s="1"/>
      <c r="U43" s="1"/>
      <c r="V43" s="1"/>
      <c r="W43" s="1"/>
      <c r="X43" s="1"/>
      <c r="Y43" s="1"/>
      <c r="Z43" s="1">
        <f t="shared" si="2"/>
        <v>15759999.999999998</v>
      </c>
      <c r="AA43" s="1"/>
      <c r="AB43" s="4"/>
    </row>
    <row r="44" spans="1:28" x14ac:dyDescent="0.25">
      <c r="A44" t="s">
        <v>38</v>
      </c>
      <c r="C44" s="5">
        <v>4757176.8970517153</v>
      </c>
      <c r="D44" s="1"/>
      <c r="E44" s="1"/>
      <c r="F44" s="1"/>
      <c r="G44" s="1"/>
      <c r="H44" s="1"/>
      <c r="I44" s="1"/>
      <c r="J44" s="1"/>
      <c r="K44" s="1"/>
      <c r="L44" s="1"/>
      <c r="M44" s="1">
        <v>1189294.2242629288</v>
      </c>
      <c r="N44" s="1"/>
      <c r="O44" s="1">
        <v>1189294.2242629288</v>
      </c>
      <c r="P44" s="1">
        <v>1189294.2242629288</v>
      </c>
      <c r="Q44" s="1"/>
      <c r="R44" s="1">
        <v>1189294.2242629288</v>
      </c>
      <c r="S44" s="1"/>
      <c r="T44" s="1"/>
      <c r="U44" s="1"/>
      <c r="V44" s="1"/>
      <c r="W44" s="1"/>
      <c r="X44" s="1"/>
      <c r="Y44" s="1"/>
      <c r="Z44" s="1">
        <f t="shared" si="2"/>
        <v>4757176.8970517153</v>
      </c>
      <c r="AA44" s="1"/>
      <c r="AB44" s="4"/>
    </row>
    <row r="45" spans="1:28" x14ac:dyDescent="0.25">
      <c r="A45" t="s">
        <v>39</v>
      </c>
      <c r="C45" s="5">
        <v>629961.4754712421</v>
      </c>
      <c r="D45" s="1"/>
      <c r="E45" s="1"/>
      <c r="F45" s="1"/>
      <c r="G45" s="1"/>
      <c r="H45" s="1"/>
      <c r="I45" s="1"/>
      <c r="J45" s="1"/>
      <c r="K45" s="1"/>
      <c r="L45" s="1">
        <v>54447.837119381336</v>
      </c>
      <c r="M45" s="1">
        <v>108895.67423876267</v>
      </c>
      <c r="N45" s="1">
        <v>108895.67423876267</v>
      </c>
      <c r="O45" s="1">
        <v>108895.67423876267</v>
      </c>
      <c r="P45" s="1">
        <v>108895.67423876267</v>
      </c>
      <c r="Q45" s="1">
        <v>105628.8040115998</v>
      </c>
      <c r="R45" s="1">
        <v>34302.137385210241</v>
      </c>
      <c r="S45" s="1"/>
      <c r="T45" s="1"/>
      <c r="U45" s="1"/>
      <c r="V45" s="1"/>
      <c r="W45" s="1"/>
      <c r="X45" s="1"/>
      <c r="Y45" s="1"/>
      <c r="Z45" s="1">
        <f t="shared" si="2"/>
        <v>629961.4754712421</v>
      </c>
      <c r="AA45" s="1"/>
      <c r="AB45" s="4"/>
    </row>
    <row r="46" spans="1:28" x14ac:dyDescent="0.25">
      <c r="A46" t="s">
        <v>40</v>
      </c>
      <c r="C46" s="5">
        <v>12637999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1297535.5</v>
      </c>
      <c r="P46" s="1">
        <v>2595071.5</v>
      </c>
      <c r="Q46" s="1">
        <v>2854579</v>
      </c>
      <c r="R46" s="1">
        <v>2802677.5</v>
      </c>
      <c r="S46" s="1">
        <v>3088135.5</v>
      </c>
      <c r="T46" s="1"/>
      <c r="U46" s="1"/>
      <c r="V46" s="1"/>
      <c r="W46" s="1"/>
      <c r="X46" s="1"/>
      <c r="Y46" s="1"/>
      <c r="Z46" s="1">
        <f t="shared" si="2"/>
        <v>12637999</v>
      </c>
      <c r="AA46" s="1"/>
      <c r="AB46" s="4"/>
    </row>
    <row r="47" spans="1:28" x14ac:dyDescent="0.25">
      <c r="A47" t="s">
        <v>41</v>
      </c>
      <c r="C47" s="5">
        <v>2002372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v>500593</v>
      </c>
      <c r="Q47" s="1">
        <v>500593</v>
      </c>
      <c r="R47" s="1">
        <v>500593</v>
      </c>
      <c r="S47" s="1">
        <v>500593</v>
      </c>
      <c r="T47" s="1"/>
      <c r="U47" s="1"/>
      <c r="V47" s="1"/>
      <c r="W47" s="1"/>
      <c r="X47" s="1"/>
      <c r="Y47" s="1"/>
      <c r="Z47" s="1">
        <f t="shared" si="2"/>
        <v>2002372</v>
      </c>
      <c r="AA47" s="1"/>
      <c r="AB47" s="4"/>
    </row>
    <row r="48" spans="1:28" x14ac:dyDescent="0.25">
      <c r="A48" t="s">
        <v>42</v>
      </c>
      <c r="C48" s="5">
        <v>265159.5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27223.5</v>
      </c>
      <c r="P48" s="1">
        <v>54447.5</v>
      </c>
      <c r="Q48" s="1">
        <v>59892.5</v>
      </c>
      <c r="R48" s="1">
        <v>58803.5</v>
      </c>
      <c r="S48" s="1">
        <v>64792.5</v>
      </c>
      <c r="T48" s="1"/>
      <c r="U48" s="1"/>
      <c r="V48" s="1"/>
      <c r="W48" s="1"/>
      <c r="X48" s="1"/>
      <c r="Y48" s="1"/>
      <c r="Z48" s="1">
        <f t="shared" si="2"/>
        <v>265159.5</v>
      </c>
      <c r="AA48" s="1"/>
      <c r="AB48" s="4"/>
    </row>
    <row r="49" spans="1:28" x14ac:dyDescent="0.25">
      <c r="A49" t="s">
        <v>43</v>
      </c>
      <c r="C49" s="5">
        <v>8230498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650118</v>
      </c>
      <c r="S49" s="1">
        <v>1300236.5</v>
      </c>
      <c r="T49" s="1">
        <v>2275414.5</v>
      </c>
      <c r="U49" s="1">
        <v>2600473.5</v>
      </c>
      <c r="V49" s="1">
        <v>1404255.5</v>
      </c>
      <c r="W49" s="1"/>
      <c r="X49" s="1"/>
      <c r="Y49" s="1"/>
      <c r="Z49" s="1">
        <f t="shared" si="2"/>
        <v>8230498</v>
      </c>
      <c r="AA49" s="1"/>
      <c r="AB49" s="4"/>
    </row>
    <row r="50" spans="1:28" s="8" customFormat="1" x14ac:dyDescent="0.25">
      <c r="A50" s="8" t="s">
        <v>44</v>
      </c>
      <c r="C50" s="5">
        <v>1301335.5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v>433778.5</v>
      </c>
      <c r="T50" s="5"/>
      <c r="U50" s="5">
        <v>433778.5</v>
      </c>
      <c r="V50" s="5">
        <v>433778.5</v>
      </c>
      <c r="W50" s="5"/>
      <c r="X50" s="5"/>
      <c r="Y50" s="5"/>
      <c r="Z50" s="5">
        <f t="shared" si="2"/>
        <v>1301335.5</v>
      </c>
      <c r="AA50" s="5"/>
      <c r="AB50" s="11"/>
    </row>
    <row r="51" spans="1:28" s="8" customFormat="1" x14ac:dyDescent="0.25">
      <c r="A51" s="8" t="s">
        <v>45</v>
      </c>
      <c r="C51" s="5">
        <v>172325.5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>
        <v>13611.5</v>
      </c>
      <c r="S51" s="5">
        <v>27223.5</v>
      </c>
      <c r="T51" s="5">
        <v>47641.5</v>
      </c>
      <c r="U51" s="5">
        <v>54447.5</v>
      </c>
      <c r="V51" s="5">
        <v>29401.5</v>
      </c>
      <c r="W51" s="5"/>
      <c r="X51" s="5"/>
      <c r="Y51" s="5"/>
      <c r="Z51" s="5">
        <f t="shared" si="2"/>
        <v>172325.5</v>
      </c>
      <c r="AA51" s="5"/>
      <c r="AB51" s="11"/>
    </row>
    <row r="52" spans="1:28" s="8" customFormat="1" x14ac:dyDescent="0.25">
      <c r="A52" s="15" t="s">
        <v>81</v>
      </c>
      <c r="C52" s="5">
        <v>9567424</v>
      </c>
      <c r="D52" s="5"/>
      <c r="E52" s="5"/>
      <c r="F52" s="5"/>
      <c r="G52" s="5"/>
      <c r="H52" s="5"/>
      <c r="I52" s="5">
        <v>1594570.6666666667</v>
      </c>
      <c r="J52" s="5">
        <v>1594570.6666666667</v>
      </c>
      <c r="K52" s="5">
        <v>1594570.6666666667</v>
      </c>
      <c r="L52" s="5">
        <v>1594570.6666666667</v>
      </c>
      <c r="M52" s="5">
        <v>1594570.6666666667</v>
      </c>
      <c r="N52" s="5">
        <v>1594570.6666666667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f t="shared" si="2"/>
        <v>9567424</v>
      </c>
      <c r="AA52" s="5"/>
      <c r="AB52" s="11"/>
    </row>
    <row r="53" spans="1:28" s="8" customFormat="1" x14ac:dyDescent="0.25">
      <c r="A53" s="15" t="s">
        <v>82</v>
      </c>
      <c r="C53" s="5">
        <v>1651853.5000000002</v>
      </c>
      <c r="D53" s="5"/>
      <c r="E53" s="5"/>
      <c r="F53" s="5"/>
      <c r="G53" s="5"/>
      <c r="H53" s="5"/>
      <c r="I53" s="5">
        <v>0</v>
      </c>
      <c r="J53" s="5">
        <v>275308.91666666669</v>
      </c>
      <c r="K53" s="5">
        <v>275308.91666666669</v>
      </c>
      <c r="L53" s="5">
        <v>275308.91666666669</v>
      </c>
      <c r="M53" s="5">
        <v>275308.91666666669</v>
      </c>
      <c r="N53" s="5">
        <v>275308.91666666669</v>
      </c>
      <c r="O53" s="5">
        <v>275308.91666666669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>
        <f t="shared" si="2"/>
        <v>1651853.5000000002</v>
      </c>
      <c r="AA53" s="5"/>
      <c r="AB53" s="11"/>
    </row>
    <row r="54" spans="1:28" s="8" customFormat="1" x14ac:dyDescent="0.25">
      <c r="A54" s="15" t="s">
        <v>83</v>
      </c>
      <c r="C54" s="5">
        <v>218742.50000000003</v>
      </c>
      <c r="D54" s="5"/>
      <c r="E54" s="5"/>
      <c r="F54" s="5"/>
      <c r="G54" s="5"/>
      <c r="H54" s="5"/>
      <c r="I54" s="5">
        <v>36457.083333333336</v>
      </c>
      <c r="J54" s="5">
        <v>36457.083333333336</v>
      </c>
      <c r="K54" s="5">
        <v>36457.083333333336</v>
      </c>
      <c r="L54" s="5">
        <v>36457.083333333336</v>
      </c>
      <c r="M54" s="5">
        <v>36457.083333333336</v>
      </c>
      <c r="N54" s="5">
        <v>36457.083333333336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>
        <f t="shared" si="2"/>
        <v>218742.50000000003</v>
      </c>
      <c r="AA54" s="5"/>
      <c r="AB54" s="11"/>
    </row>
    <row r="55" spans="1:28" s="8" customFormat="1" x14ac:dyDescent="0.25">
      <c r="A55" s="15" t="s">
        <v>84</v>
      </c>
      <c r="C55" s="5">
        <v>9567424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1594570.6666666667</v>
      </c>
      <c r="O55" s="5">
        <v>1594570.6666666667</v>
      </c>
      <c r="P55" s="5">
        <v>1594570.6666666667</v>
      </c>
      <c r="Q55" s="5">
        <v>1594570.6666666667</v>
      </c>
      <c r="R55" s="5">
        <v>1594570.6666666667</v>
      </c>
      <c r="S55" s="5">
        <v>1594570.6666666667</v>
      </c>
      <c r="T55" s="5"/>
      <c r="U55" s="5"/>
      <c r="V55" s="5"/>
      <c r="W55" s="5"/>
      <c r="X55" s="5"/>
      <c r="Y55" s="5"/>
      <c r="Z55" s="5">
        <f t="shared" si="2"/>
        <v>9567424</v>
      </c>
      <c r="AA55" s="5"/>
      <c r="AB55" s="11"/>
    </row>
    <row r="56" spans="1:28" s="8" customFormat="1" x14ac:dyDescent="0.25">
      <c r="A56" s="15" t="s">
        <v>85</v>
      </c>
      <c r="C56" s="5">
        <v>1651853.5000000002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0</v>
      </c>
      <c r="O56" s="5">
        <v>275308.91666666669</v>
      </c>
      <c r="P56" s="5">
        <v>275308.91666666669</v>
      </c>
      <c r="Q56" s="5">
        <v>275308.91666666669</v>
      </c>
      <c r="R56" s="5">
        <v>275308.91666666669</v>
      </c>
      <c r="S56" s="5">
        <v>275308.91666666669</v>
      </c>
      <c r="T56" s="5">
        <v>275308.91666666669</v>
      </c>
      <c r="U56" s="5"/>
      <c r="V56" s="5"/>
      <c r="W56" s="5"/>
      <c r="X56" s="5"/>
      <c r="Y56" s="5"/>
      <c r="Z56" s="5">
        <f t="shared" si="2"/>
        <v>1651853.5000000002</v>
      </c>
      <c r="AA56" s="5"/>
      <c r="AB56" s="11"/>
    </row>
    <row r="57" spans="1:28" s="8" customFormat="1" x14ac:dyDescent="0.25">
      <c r="A57" s="15" t="s">
        <v>86</v>
      </c>
      <c r="C57" s="5">
        <v>218742.50000000003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36457.083333333336</v>
      </c>
      <c r="O57" s="5">
        <v>36457.083333333336</v>
      </c>
      <c r="P57" s="5">
        <v>36457.083333333336</v>
      </c>
      <c r="Q57" s="5">
        <v>36457.083333333336</v>
      </c>
      <c r="R57" s="5">
        <v>36457.083333333336</v>
      </c>
      <c r="S57" s="5">
        <v>36457.083333333336</v>
      </c>
      <c r="T57" s="5"/>
      <c r="U57" s="5"/>
      <c r="V57" s="5"/>
      <c r="W57" s="5"/>
      <c r="X57" s="5"/>
      <c r="Y57" s="5"/>
      <c r="Z57" s="5">
        <f t="shared" si="2"/>
        <v>218742.50000000003</v>
      </c>
      <c r="AA57" s="5"/>
      <c r="AB57" s="11"/>
    </row>
    <row r="58" spans="1:28" s="8" customFormat="1" x14ac:dyDescent="0.25">
      <c r="A58" s="8" t="s">
        <v>67</v>
      </c>
      <c r="C58" s="5">
        <v>5048250</v>
      </c>
      <c r="D58" s="5"/>
      <c r="E58" s="5">
        <v>2476500</v>
      </c>
      <c r="F58" s="5"/>
      <c r="G58" s="5"/>
      <c r="H58" s="5">
        <v>1428750</v>
      </c>
      <c r="I58" s="5"/>
      <c r="J58" s="5"/>
      <c r="K58" s="5">
        <v>1143000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f t="shared" si="2"/>
        <v>5048250</v>
      </c>
      <c r="AA58" s="5"/>
      <c r="AB58" s="11"/>
    </row>
    <row r="59" spans="1:28" s="8" customFormat="1" x14ac:dyDescent="0.25">
      <c r="A59" s="8" t="s">
        <v>65</v>
      </c>
      <c r="C59" s="5">
        <v>1574761.2373127113</v>
      </c>
      <c r="D59" s="5"/>
      <c r="E59" s="5"/>
      <c r="F59" s="5"/>
      <c r="G59" s="5"/>
      <c r="H59" s="5"/>
      <c r="I59" s="5">
        <v>393690.30932817783</v>
      </c>
      <c r="J59" s="5">
        <v>393690.30932817783</v>
      </c>
      <c r="K59" s="5"/>
      <c r="L59" s="5">
        <v>393690.30932817783</v>
      </c>
      <c r="M59" s="5">
        <v>393690.30932817783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f t="shared" si="2"/>
        <v>1574761.2373127113</v>
      </c>
      <c r="AA59" s="5"/>
      <c r="AB59" s="11"/>
    </row>
    <row r="60" spans="1:28" s="8" customFormat="1" x14ac:dyDescent="0.25">
      <c r="A60" s="8" t="s">
        <v>66</v>
      </c>
      <c r="C60" s="5">
        <v>208535.21616723054</v>
      </c>
      <c r="D60" s="5"/>
      <c r="E60" s="5"/>
      <c r="F60" s="5"/>
      <c r="G60" s="5"/>
      <c r="H60" s="5"/>
      <c r="I60" s="5">
        <v>34755.869361205092</v>
      </c>
      <c r="J60" s="5">
        <v>34755.869361205092</v>
      </c>
      <c r="K60" s="5">
        <v>34755.869361205092</v>
      </c>
      <c r="L60" s="5">
        <v>34755.869361205092</v>
      </c>
      <c r="M60" s="5">
        <v>34755.869361205092</v>
      </c>
      <c r="N60" s="5">
        <v>34755.869361205092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>
        <f t="shared" si="2"/>
        <v>208535.21616723054</v>
      </c>
      <c r="AA60" s="5"/>
      <c r="AB60" s="11"/>
    </row>
    <row r="61" spans="1:28" s="8" customFormat="1" x14ac:dyDescent="0.25">
      <c r="A61" s="8" t="s">
        <v>59</v>
      </c>
      <c r="C61" s="5">
        <v>12513300</v>
      </c>
      <c r="D61" s="5"/>
      <c r="E61" s="5">
        <v>2700000</v>
      </c>
      <c r="F61" s="5"/>
      <c r="G61" s="5"/>
      <c r="H61" s="5"/>
      <c r="I61" s="5"/>
      <c r="J61" s="5"/>
      <c r="K61" s="5"/>
      <c r="L61" s="5"/>
      <c r="M61" s="5"/>
      <c r="N61" s="5"/>
      <c r="O61" s="5">
        <v>821217.39130434778</v>
      </c>
      <c r="P61" s="5"/>
      <c r="Q61" s="5">
        <v>1847739.1304347825</v>
      </c>
      <c r="R61" s="5"/>
      <c r="S61" s="5">
        <v>1847739.1304347825</v>
      </c>
      <c r="T61" s="5"/>
      <c r="U61" s="5">
        <v>1539782.6086956521</v>
      </c>
      <c r="V61" s="5">
        <v>3756821.7391304346</v>
      </c>
      <c r="W61" s="5"/>
      <c r="X61" s="5"/>
      <c r="Y61" s="5"/>
      <c r="Z61" s="5">
        <f t="shared" si="2"/>
        <v>12513300</v>
      </c>
      <c r="AA61" s="5"/>
      <c r="AB61" s="11"/>
    </row>
    <row r="62" spans="1:28" s="8" customFormat="1" x14ac:dyDescent="0.25">
      <c r="A62" s="8" t="s">
        <v>60</v>
      </c>
      <c r="C62" s="5">
        <v>6508739.0043499265</v>
      </c>
      <c r="D62" s="5"/>
      <c r="E62" s="5">
        <v>1000000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v>427152.68281213631</v>
      </c>
      <c r="Q62" s="5"/>
      <c r="R62" s="5">
        <v>961093.53632730665</v>
      </c>
      <c r="S62" s="5"/>
      <c r="T62" s="5">
        <v>961093.53632730665</v>
      </c>
      <c r="U62" s="5"/>
      <c r="V62" s="5">
        <v>800911.28027275566</v>
      </c>
      <c r="W62" s="5">
        <v>2358487.9686104218</v>
      </c>
      <c r="X62" s="5"/>
      <c r="Y62" s="5"/>
      <c r="Z62" s="5">
        <f t="shared" si="2"/>
        <v>6508739.0043499265</v>
      </c>
      <c r="AA62" s="5"/>
      <c r="AB62" s="11"/>
    </row>
    <row r="63" spans="1:28" s="8" customFormat="1" x14ac:dyDescent="0.25">
      <c r="A63" s="8" t="s">
        <v>61</v>
      </c>
      <c r="C63" s="5">
        <v>861909.26159980672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>
        <v>86190.926159980663</v>
      </c>
      <c r="Q63" s="5">
        <v>86190.926159980663</v>
      </c>
      <c r="R63" s="5">
        <v>86190.926159980663</v>
      </c>
      <c r="S63" s="5">
        <v>86190.926159980663</v>
      </c>
      <c r="T63" s="5">
        <v>86190.926159980663</v>
      </c>
      <c r="U63" s="5">
        <v>86190.926159980663</v>
      </c>
      <c r="V63" s="5">
        <v>86190.926159980663</v>
      </c>
      <c r="W63" s="5">
        <v>86190.926159980663</v>
      </c>
      <c r="X63" s="5">
        <v>86190.926159980663</v>
      </c>
      <c r="Y63" s="5">
        <v>86190.926159980663</v>
      </c>
      <c r="Z63" s="5">
        <f t="shared" si="2"/>
        <v>861909.26159980672</v>
      </c>
      <c r="AA63" s="5"/>
      <c r="AB63" s="11"/>
    </row>
    <row r="64" spans="1:28" s="8" customFormat="1" x14ac:dyDescent="0.25">
      <c r="A64" s="8" t="s">
        <v>62</v>
      </c>
      <c r="C64" s="5">
        <v>6256650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v>1908808.4745762714</v>
      </c>
      <c r="R64" s="5">
        <v>1590673.7288135593</v>
      </c>
      <c r="S64" s="5">
        <v>1908808.4745762714</v>
      </c>
      <c r="T64" s="5">
        <v>848359.32203389832</v>
      </c>
      <c r="U64" s="5"/>
      <c r="V64" s="5"/>
      <c r="W64" s="5"/>
      <c r="X64" s="5"/>
      <c r="Y64" s="5"/>
      <c r="Z64" s="5">
        <f t="shared" si="2"/>
        <v>6256650</v>
      </c>
      <c r="AA64" s="5"/>
      <c r="AB64" s="11"/>
    </row>
    <row r="65" spans="1:28" s="8" customFormat="1" x14ac:dyDescent="0.25">
      <c r="A65" s="8" t="s">
        <v>63</v>
      </c>
      <c r="C65" s="5">
        <v>3429114.5480908649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>
        <v>1046170.5400955182</v>
      </c>
      <c r="S65" s="5">
        <v>871808.78341293172</v>
      </c>
      <c r="T65" s="5">
        <v>1046170.5400955182</v>
      </c>
      <c r="U65" s="5">
        <v>464964.68448689691</v>
      </c>
      <c r="V65" s="5"/>
      <c r="W65" s="5"/>
      <c r="X65" s="5"/>
      <c r="Y65" s="5"/>
      <c r="Z65" s="5">
        <f t="shared" si="2"/>
        <v>3429114.5480908649</v>
      </c>
      <c r="AA65" s="5"/>
      <c r="AB65" s="11"/>
    </row>
    <row r="66" spans="1:28" s="8" customFormat="1" x14ac:dyDescent="0.25">
      <c r="A66" s="8" t="s">
        <v>64</v>
      </c>
      <c r="C66" s="5">
        <v>454094.96157564042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>
        <v>75682.493595940075</v>
      </c>
      <c r="S66" s="5">
        <v>75682.493595940075</v>
      </c>
      <c r="T66" s="5">
        <v>75682.493595940075</v>
      </c>
      <c r="U66" s="5">
        <v>75682.493595940075</v>
      </c>
      <c r="V66" s="5">
        <v>75682.493595940075</v>
      </c>
      <c r="W66" s="5">
        <v>75682.493595940075</v>
      </c>
      <c r="X66" s="5"/>
      <c r="Y66" s="5"/>
      <c r="Z66" s="5">
        <f t="shared" si="2"/>
        <v>454094.96157564042</v>
      </c>
      <c r="AA66" s="5"/>
      <c r="AB66" s="11"/>
    </row>
    <row r="67" spans="1:28" s="8" customFormat="1" x14ac:dyDescent="0.25">
      <c r="A67" s="8" t="s">
        <v>87</v>
      </c>
      <c r="C67" s="5">
        <v>509652</v>
      </c>
      <c r="D67" s="5"/>
      <c r="E67" s="5"/>
      <c r="F67" s="5"/>
      <c r="G67" s="5"/>
      <c r="H67" s="5"/>
      <c r="I67" s="16">
        <v>509652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>
        <f t="shared" si="2"/>
        <v>509652</v>
      </c>
      <c r="AA67" s="5"/>
      <c r="AB67" s="11"/>
    </row>
    <row r="68" spans="1:28" s="8" customFormat="1" x14ac:dyDescent="0.25">
      <c r="A68" s="8" t="s">
        <v>46</v>
      </c>
      <c r="C68" s="5">
        <v>4981200</v>
      </c>
      <c r="D68" s="5"/>
      <c r="E68" s="5">
        <v>400000</v>
      </c>
      <c r="F68" s="5">
        <v>400000</v>
      </c>
      <c r="G68" s="5">
        <v>500000</v>
      </c>
      <c r="H68" s="5">
        <v>500000</v>
      </c>
      <c r="I68" s="5">
        <v>500000</v>
      </c>
      <c r="J68" s="5">
        <v>500000</v>
      </c>
      <c r="K68" s="5">
        <v>500000</v>
      </c>
      <c r="L68" s="5">
        <v>200000</v>
      </c>
      <c r="M68" s="5">
        <v>200000</v>
      </c>
      <c r="N68" s="5">
        <v>200000</v>
      </c>
      <c r="O68" s="5">
        <v>200000</v>
      </c>
      <c r="P68" s="5">
        <v>200000</v>
      </c>
      <c r="Q68" s="5">
        <v>200000</v>
      </c>
      <c r="R68" s="5">
        <v>200000</v>
      </c>
      <c r="S68" s="5">
        <v>200000</v>
      </c>
      <c r="T68" s="5">
        <v>81200</v>
      </c>
      <c r="U68" s="5"/>
      <c r="V68" s="5"/>
      <c r="W68" s="5"/>
      <c r="X68" s="5"/>
      <c r="Y68" s="5"/>
      <c r="Z68" s="5">
        <f t="shared" si="2"/>
        <v>4981200</v>
      </c>
      <c r="AA68" s="5"/>
      <c r="AB68" s="11"/>
    </row>
    <row r="69" spans="1:28" s="8" customFormat="1" x14ac:dyDescent="0.25">
      <c r="A69" s="8" t="s">
        <v>78</v>
      </c>
      <c r="C69" s="5">
        <v>5500000</v>
      </c>
      <c r="D69" s="5"/>
      <c r="E69" s="5">
        <v>2000000</v>
      </c>
      <c r="F69" s="5"/>
      <c r="G69" s="5"/>
      <c r="H69" s="5"/>
      <c r="I69" s="5"/>
      <c r="J69" s="5"/>
      <c r="K69" s="5">
        <v>2000000</v>
      </c>
      <c r="L69" s="5"/>
      <c r="M69" s="5"/>
      <c r="N69" s="5"/>
      <c r="O69" s="5"/>
      <c r="P69" s="5"/>
      <c r="Q69" s="5"/>
      <c r="R69" s="5">
        <v>500000</v>
      </c>
      <c r="S69" s="5">
        <v>1000000</v>
      </c>
      <c r="T69" s="5"/>
      <c r="U69" s="5"/>
      <c r="V69" s="5"/>
      <c r="W69" s="5"/>
      <c r="X69" s="5"/>
      <c r="Y69" s="5"/>
      <c r="Z69" s="5">
        <f t="shared" si="2"/>
        <v>5500000</v>
      </c>
      <c r="AA69" s="5"/>
      <c r="AB69" s="11"/>
    </row>
    <row r="70" spans="1:28" s="8" customFormat="1" x14ac:dyDescent="0.25">
      <c r="A70" s="8" t="s">
        <v>47</v>
      </c>
      <c r="B70" s="8" t="s">
        <v>76</v>
      </c>
      <c r="C70" s="5">
        <v>914000</v>
      </c>
      <c r="D70" s="5"/>
      <c r="E70" s="5"/>
      <c r="F70" s="5"/>
      <c r="G70" s="5"/>
      <c r="H70" s="5"/>
      <c r="I70" s="5"/>
      <c r="J70" s="5"/>
      <c r="K70" s="5">
        <v>914000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>
        <f t="shared" si="2"/>
        <v>914000</v>
      </c>
      <c r="AA70" s="5"/>
      <c r="AB70" s="11"/>
    </row>
    <row r="71" spans="1:28" s="8" customFormat="1" x14ac:dyDescent="0.25">
      <c r="A71" s="8" t="s">
        <v>48</v>
      </c>
      <c r="C71" s="5">
        <v>22958445</v>
      </c>
      <c r="D71" s="5"/>
      <c r="E71" s="5">
        <v>365724</v>
      </c>
      <c r="F71" s="5">
        <v>500000</v>
      </c>
      <c r="G71" s="5">
        <v>1000000</v>
      </c>
      <c r="H71" s="5">
        <v>1770000</v>
      </c>
      <c r="I71" s="5">
        <v>1750000</v>
      </c>
      <c r="J71" s="5">
        <v>1750000</v>
      </c>
      <c r="K71" s="5">
        <v>1750000</v>
      </c>
      <c r="L71" s="5">
        <v>3500000</v>
      </c>
      <c r="M71" s="5">
        <v>3500000</v>
      </c>
      <c r="N71" s="5">
        <v>3500000</v>
      </c>
      <c r="O71" s="5">
        <v>1500000</v>
      </c>
      <c r="P71" s="5">
        <v>1500000</v>
      </c>
      <c r="Q71" s="5">
        <v>572721</v>
      </c>
      <c r="R71" s="5"/>
      <c r="S71" s="5"/>
      <c r="T71" s="5"/>
      <c r="U71" s="5"/>
      <c r="V71" s="5"/>
      <c r="W71" s="5"/>
      <c r="X71" s="5"/>
      <c r="Y71" s="5"/>
      <c r="Z71" s="5">
        <f t="shared" si="2"/>
        <v>22958445</v>
      </c>
      <c r="AA71" s="5"/>
      <c r="AB71" s="11"/>
    </row>
    <row r="72" spans="1:28" s="8" customFormat="1" x14ac:dyDescent="0.25">
      <c r="A72" s="8" t="s">
        <v>49</v>
      </c>
      <c r="B72" s="8" t="s">
        <v>76</v>
      </c>
      <c r="C72" s="5">
        <v>5001238.9800000004</v>
      </c>
      <c r="D72" s="5"/>
      <c r="E72" s="5">
        <v>301238.98</v>
      </c>
      <c r="F72" s="5">
        <v>425000</v>
      </c>
      <c r="G72" s="5">
        <v>425000</v>
      </c>
      <c r="H72" s="5">
        <v>350000</v>
      </c>
      <c r="I72" s="5">
        <v>350000</v>
      </c>
      <c r="J72" s="5">
        <v>350000</v>
      </c>
      <c r="K72" s="5">
        <v>300000</v>
      </c>
      <c r="L72" s="5">
        <v>300000</v>
      </c>
      <c r="M72" s="5">
        <v>300000</v>
      </c>
      <c r="N72" s="5">
        <v>300000</v>
      </c>
      <c r="O72" s="5">
        <v>275000</v>
      </c>
      <c r="P72" s="5">
        <v>275000</v>
      </c>
      <c r="Q72" s="5">
        <v>300000</v>
      </c>
      <c r="R72" s="5">
        <v>300000</v>
      </c>
      <c r="S72" s="5">
        <v>300000</v>
      </c>
      <c r="T72" s="5">
        <v>150000</v>
      </c>
      <c r="U72" s="5"/>
      <c r="V72" s="5"/>
      <c r="W72" s="5"/>
      <c r="X72" s="5"/>
      <c r="Y72" s="5"/>
      <c r="Z72" s="5">
        <f t="shared" si="2"/>
        <v>5001238.9800000004</v>
      </c>
      <c r="AA72" s="5"/>
      <c r="AB72" s="11"/>
    </row>
    <row r="73" spans="1:28" x14ac:dyDescent="0.25">
      <c r="A73" s="8" t="s">
        <v>50</v>
      </c>
      <c r="B73" s="8" t="s">
        <v>76</v>
      </c>
      <c r="C73" s="5">
        <v>1382266</v>
      </c>
      <c r="D73" s="5"/>
      <c r="E73" s="5">
        <v>200000</v>
      </c>
      <c r="F73" s="5">
        <v>242000</v>
      </c>
      <c r="G73" s="5">
        <v>300000</v>
      </c>
      <c r="H73" s="5">
        <v>170266</v>
      </c>
      <c r="I73" s="5">
        <v>150000</v>
      </c>
      <c r="J73" s="5">
        <v>150000</v>
      </c>
      <c r="K73" s="5">
        <v>150000</v>
      </c>
      <c r="L73" s="5">
        <v>20000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1"/>
      <c r="X73" s="1"/>
      <c r="Y73" s="1"/>
      <c r="Z73" s="1">
        <f t="shared" si="2"/>
        <v>1382266</v>
      </c>
      <c r="AA73" s="1"/>
      <c r="AB73" s="4"/>
    </row>
    <row r="74" spans="1:28" x14ac:dyDescent="0.25">
      <c r="A74" s="8" t="s">
        <v>51</v>
      </c>
      <c r="B74" s="8"/>
      <c r="C74" s="5">
        <v>13781353</v>
      </c>
      <c r="D74" s="5"/>
      <c r="E74" s="5">
        <v>6545507</v>
      </c>
      <c r="F74" s="5">
        <v>1244584</v>
      </c>
      <c r="G74" s="5"/>
      <c r="H74" s="5">
        <v>74175</v>
      </c>
      <c r="I74" s="5">
        <v>4064847</v>
      </c>
      <c r="J74" s="5">
        <v>1852240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1"/>
      <c r="X74" s="1"/>
      <c r="Y74" s="1"/>
      <c r="Z74" s="1">
        <f t="shared" si="2"/>
        <v>13781353</v>
      </c>
      <c r="AA74" s="1"/>
      <c r="AB74" s="4"/>
    </row>
    <row r="75" spans="1:28" x14ac:dyDescent="0.25">
      <c r="A75" s="8" t="s">
        <v>53</v>
      </c>
      <c r="B75" s="8"/>
      <c r="C75" s="5">
        <v>6641600</v>
      </c>
      <c r="D75" s="5"/>
      <c r="E75" s="5">
        <v>1000000</v>
      </c>
      <c r="F75" s="5">
        <v>20000</v>
      </c>
      <c r="G75" s="5">
        <v>1000000</v>
      </c>
      <c r="H75" s="5">
        <v>200000</v>
      </c>
      <c r="I75" s="5">
        <v>500000</v>
      </c>
      <c r="J75" s="5">
        <v>200000</v>
      </c>
      <c r="K75" s="5">
        <v>500000</v>
      </c>
      <c r="L75" s="5">
        <v>200000</v>
      </c>
      <c r="M75" s="5">
        <v>500000</v>
      </c>
      <c r="N75" s="5">
        <v>200000</v>
      </c>
      <c r="O75" s="5">
        <v>500000</v>
      </c>
      <c r="P75" s="5">
        <v>200000</v>
      </c>
      <c r="Q75" s="5">
        <v>500000</v>
      </c>
      <c r="R75" s="5">
        <v>200000</v>
      </c>
      <c r="S75" s="5">
        <v>500000</v>
      </c>
      <c r="T75" s="5">
        <v>200000</v>
      </c>
      <c r="U75" s="5">
        <v>221600</v>
      </c>
      <c r="V75" s="5"/>
      <c r="W75" s="1"/>
      <c r="X75" s="1"/>
      <c r="Y75" s="1"/>
      <c r="Z75" s="1">
        <f t="shared" si="2"/>
        <v>6641600</v>
      </c>
      <c r="AA75" s="1"/>
      <c r="AB75" s="4"/>
    </row>
    <row r="76" spans="1:28" x14ac:dyDescent="0.25">
      <c r="A76" s="8" t="s">
        <v>54</v>
      </c>
      <c r="B76" s="8" t="s">
        <v>77</v>
      </c>
      <c r="C76" s="5">
        <v>4085400</v>
      </c>
      <c r="D76" s="5"/>
      <c r="E76" s="5"/>
      <c r="F76" s="5"/>
      <c r="G76" s="5"/>
      <c r="H76" s="5">
        <v>408540</v>
      </c>
      <c r="I76" s="5">
        <v>308540</v>
      </c>
      <c r="J76" s="5">
        <v>308540</v>
      </c>
      <c r="K76" s="5">
        <v>508540</v>
      </c>
      <c r="L76" s="5">
        <v>508540</v>
      </c>
      <c r="M76" s="5">
        <v>508540</v>
      </c>
      <c r="N76" s="5">
        <v>408540</v>
      </c>
      <c r="O76" s="5">
        <v>408540</v>
      </c>
      <c r="P76" s="5">
        <v>408540</v>
      </c>
      <c r="Q76" s="5">
        <v>308540</v>
      </c>
      <c r="R76" s="5"/>
      <c r="S76" s="5"/>
      <c r="T76" s="5"/>
      <c r="U76" s="5"/>
      <c r="V76" s="5"/>
      <c r="W76" s="1"/>
      <c r="X76" s="1"/>
      <c r="Y76" s="1"/>
      <c r="Z76" s="1">
        <f t="shared" si="2"/>
        <v>4085400</v>
      </c>
      <c r="AA76" s="1"/>
      <c r="AB76" s="4"/>
    </row>
    <row r="77" spans="1:28" x14ac:dyDescent="0.25">
      <c r="A77" s="8" t="s">
        <v>80</v>
      </c>
      <c r="B77" s="8"/>
      <c r="C77" s="5">
        <v>3000000</v>
      </c>
      <c r="D77" s="5"/>
      <c r="E77" s="5"/>
      <c r="F77" s="5"/>
      <c r="G77" s="5"/>
      <c r="H77" s="5">
        <v>350000</v>
      </c>
      <c r="I77" s="5">
        <v>150000</v>
      </c>
      <c r="J77" s="5">
        <v>350000</v>
      </c>
      <c r="K77" s="5">
        <v>150000</v>
      </c>
      <c r="L77" s="5">
        <v>0</v>
      </c>
      <c r="M77" s="5">
        <v>350000</v>
      </c>
      <c r="N77" s="5">
        <v>650000</v>
      </c>
      <c r="O77" s="5">
        <v>500000</v>
      </c>
      <c r="P77" s="5">
        <v>350000</v>
      </c>
      <c r="Q77" s="5">
        <v>150000</v>
      </c>
      <c r="R77" s="5"/>
      <c r="S77" s="5"/>
      <c r="T77" s="5"/>
      <c r="U77" s="5"/>
      <c r="V77" s="5"/>
      <c r="W77" s="1"/>
      <c r="X77" s="1"/>
      <c r="Y77" s="1"/>
      <c r="Z77" s="1">
        <f t="shared" si="2"/>
        <v>3000000</v>
      </c>
      <c r="AA77" s="1"/>
      <c r="AB77" s="4"/>
    </row>
    <row r="78" spans="1:28" x14ac:dyDescent="0.25">
      <c r="A78" s="9" t="s">
        <v>55</v>
      </c>
      <c r="B78" s="9"/>
      <c r="C78" s="10">
        <v>7250000</v>
      </c>
      <c r="D78" s="10"/>
      <c r="E78" s="10">
        <v>2500000</v>
      </c>
      <c r="F78" s="10"/>
      <c r="G78" s="10">
        <v>1500000</v>
      </c>
      <c r="H78" s="10">
        <v>1500000</v>
      </c>
      <c r="I78" s="10"/>
      <c r="J78" s="10"/>
      <c r="K78" s="10"/>
      <c r="L78" s="10"/>
      <c r="M78" s="10"/>
      <c r="N78" s="10"/>
      <c r="O78" s="10"/>
      <c r="P78" s="10"/>
      <c r="Q78" s="10">
        <v>1750000</v>
      </c>
      <c r="R78" s="10"/>
      <c r="S78" s="10"/>
      <c r="T78" s="10"/>
      <c r="U78" s="10"/>
      <c r="V78" s="10"/>
      <c r="W78" s="2"/>
      <c r="X78" s="2"/>
      <c r="Y78" s="2"/>
      <c r="Z78" s="2">
        <f t="shared" si="2"/>
        <v>7250000</v>
      </c>
      <c r="AA78" s="1"/>
      <c r="AB78" s="4"/>
    </row>
    <row r="79" spans="1:28" x14ac:dyDescent="0.25">
      <c r="A79" s="3" t="s">
        <v>56</v>
      </c>
      <c r="B79" s="3"/>
      <c r="C79" s="5">
        <f t="shared" ref="C79:Z79" si="3">SUM(C34:C78)</f>
        <v>262705540.52923223</v>
      </c>
      <c r="D79" s="5">
        <f t="shared" si="3"/>
        <v>0</v>
      </c>
      <c r="E79" s="5">
        <f t="shared" si="3"/>
        <v>26619495.878479213</v>
      </c>
      <c r="F79" s="5">
        <f t="shared" si="3"/>
        <v>9815632.2870289311</v>
      </c>
      <c r="G79" s="5">
        <f t="shared" si="3"/>
        <v>14172831.313548714</v>
      </c>
      <c r="H79" s="5">
        <f t="shared" si="3"/>
        <v>14829984.368751496</v>
      </c>
      <c r="I79" s="5">
        <f t="shared" si="3"/>
        <v>19657782.809467502</v>
      </c>
      <c r="J79" s="5">
        <f t="shared" si="3"/>
        <v>17330643.82924474</v>
      </c>
      <c r="K79" s="5">
        <f t="shared" si="3"/>
        <v>19236085.938851044</v>
      </c>
      <c r="L79" s="5">
        <f t="shared" si="3"/>
        <v>15546332.304390041</v>
      </c>
      <c r="M79" s="5">
        <f t="shared" si="3"/>
        <v>17621602.972842425</v>
      </c>
      <c r="N79" s="5">
        <f t="shared" si="3"/>
        <v>16184345.05071588</v>
      </c>
      <c r="O79" s="5">
        <f t="shared" si="3"/>
        <v>15582614.777781675</v>
      </c>
      <c r="P79" s="5">
        <f t="shared" si="3"/>
        <v>12525809.123146523</v>
      </c>
      <c r="Q79" s="5">
        <f t="shared" si="3"/>
        <v>15693587.842385169</v>
      </c>
      <c r="R79" s="5">
        <f t="shared" si="3"/>
        <v>12973698.142244015</v>
      </c>
      <c r="S79" s="5">
        <f t="shared" si="3"/>
        <v>14111325.974846574</v>
      </c>
      <c r="T79" s="5">
        <f t="shared" si="3"/>
        <v>6047061.7348793102</v>
      </c>
      <c r="U79" s="5">
        <f t="shared" si="3"/>
        <v>5476920.2129384698</v>
      </c>
      <c r="V79" s="5">
        <f t="shared" si="3"/>
        <v>6587041.9391591111</v>
      </c>
      <c r="W79" s="1">
        <f t="shared" si="3"/>
        <v>2520361.3883663425</v>
      </c>
      <c r="X79" s="1">
        <f t="shared" si="3"/>
        <v>86190.926159980663</v>
      </c>
      <c r="Y79" s="1">
        <f t="shared" si="3"/>
        <v>86190.926159980663</v>
      </c>
      <c r="Z79" s="1">
        <f t="shared" si="3"/>
        <v>262705539.74138716</v>
      </c>
      <c r="AA79" s="1"/>
    </row>
    <row r="80" spans="1:28" x14ac:dyDescent="0.25">
      <c r="A80" s="3" t="s">
        <v>58</v>
      </c>
      <c r="B80" s="3"/>
      <c r="C80" s="5">
        <f t="shared" ref="C80:Z80" si="4">C32+C79</f>
        <v>367392606.52923226</v>
      </c>
      <c r="D80" s="11">
        <f t="shared" si="4"/>
        <v>0</v>
      </c>
      <c r="E80" s="11">
        <f t="shared" si="4"/>
        <v>43231328.353442557</v>
      </c>
      <c r="F80" s="11">
        <f t="shared" si="4"/>
        <v>28077233.372794002</v>
      </c>
      <c r="G80" s="11">
        <f t="shared" si="4"/>
        <v>27422488.280738682</v>
      </c>
      <c r="H80" s="11">
        <f t="shared" si="4"/>
        <v>22871409.891331479</v>
      </c>
      <c r="I80" s="11">
        <f t="shared" si="4"/>
        <v>26623745.310593061</v>
      </c>
      <c r="J80" s="11">
        <f t="shared" si="4"/>
        <v>25992397.001562208</v>
      </c>
      <c r="K80" s="11">
        <f t="shared" si="4"/>
        <v>23120862.282247491</v>
      </c>
      <c r="L80" s="11">
        <f t="shared" si="4"/>
        <v>22051133.521002389</v>
      </c>
      <c r="M80" s="11">
        <f t="shared" si="4"/>
        <v>20582699.058251679</v>
      </c>
      <c r="N80" s="11">
        <f t="shared" si="4"/>
        <v>20295960.630075309</v>
      </c>
      <c r="O80" s="11">
        <f t="shared" si="4"/>
        <v>18275505.525112636</v>
      </c>
      <c r="P80" s="11">
        <f t="shared" si="4"/>
        <v>15069663.848413426</v>
      </c>
      <c r="Q80" s="11">
        <f t="shared" si="4"/>
        <v>17509496.739182323</v>
      </c>
      <c r="R80" s="11">
        <f t="shared" si="4"/>
        <v>15748656.070357895</v>
      </c>
      <c r="S80" s="11">
        <f t="shared" si="4"/>
        <v>16182970.102960452</v>
      </c>
      <c r="T80" s="11">
        <f t="shared" si="4"/>
        <v>7788705.8629931891</v>
      </c>
      <c r="U80" s="11">
        <f t="shared" si="4"/>
        <v>7018564.3410523487</v>
      </c>
      <c r="V80" s="11">
        <f t="shared" si="4"/>
        <v>6587041.9391591111</v>
      </c>
      <c r="W80" s="4">
        <f t="shared" si="4"/>
        <v>2770361.3883663425</v>
      </c>
      <c r="X80" s="4">
        <f t="shared" si="4"/>
        <v>86190.926159980663</v>
      </c>
      <c r="Y80" s="4">
        <f t="shared" si="4"/>
        <v>86190.926159980663</v>
      </c>
      <c r="Z80" s="4">
        <f t="shared" si="4"/>
        <v>367392605.37195659</v>
      </c>
    </row>
    <row r="81" spans="1:22" x14ac:dyDescent="0.25">
      <c r="A81" s="8"/>
      <c r="B81" s="8"/>
      <c r="C81" s="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x14ac:dyDescent="0.25">
      <c r="A82" s="8"/>
      <c r="B82" s="8"/>
      <c r="C82" s="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x14ac:dyDescent="0.25">
      <c r="A83" s="8"/>
      <c r="B83" s="5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25">
      <c r="A84" s="8"/>
      <c r="B84" s="5"/>
      <c r="C84" s="5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25">
      <c r="A85" s="8"/>
      <c r="B85" s="5"/>
      <c r="C85" s="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25">
      <c r="B86" s="1"/>
    </row>
    <row r="87" spans="1:22" x14ac:dyDescent="0.25">
      <c r="B87" s="1"/>
    </row>
    <row r="88" spans="1:22" x14ac:dyDescent="0.25">
      <c r="B88" s="1"/>
    </row>
    <row r="89" spans="1:22" x14ac:dyDescent="0.25">
      <c r="B89" s="1"/>
    </row>
    <row r="90" spans="1:22" x14ac:dyDescent="0.25">
      <c r="B90" s="1"/>
    </row>
    <row r="91" spans="1:22" x14ac:dyDescent="0.25">
      <c r="B91" s="1"/>
    </row>
    <row r="92" spans="1:22" x14ac:dyDescent="0.25">
      <c r="B92" s="1"/>
    </row>
    <row r="93" spans="1:22" x14ac:dyDescent="0.25">
      <c r="B93" s="1"/>
    </row>
    <row r="94" spans="1:22" x14ac:dyDescent="0.25">
      <c r="B94" s="1"/>
    </row>
    <row r="95" spans="1:22" x14ac:dyDescent="0.25">
      <c r="B95" s="1"/>
    </row>
    <row r="96" spans="1:2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2015-07-02T19:55:25Z</dcterms:created>
  <dcterms:modified xsi:type="dcterms:W3CDTF">2016-03-08T15:56:06Z</dcterms:modified>
</cp:coreProperties>
</file>