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4" i="1"/>
  <c r="B6"/>
  <c r="E6" s="1"/>
  <c r="B21"/>
  <c r="E45"/>
  <c r="E44"/>
  <c r="E43"/>
  <c r="E42"/>
  <c r="E41"/>
  <c r="E40"/>
  <c r="E39"/>
  <c r="E38"/>
  <c r="E37"/>
  <c r="E33"/>
  <c r="E35"/>
  <c r="E32"/>
  <c r="E31"/>
  <c r="E30"/>
  <c r="E29"/>
  <c r="E28"/>
  <c r="E27"/>
  <c r="E24"/>
  <c r="E25"/>
  <c r="E23"/>
  <c r="E22"/>
  <c r="E21"/>
  <c r="E20"/>
  <c r="E18"/>
  <c r="E17"/>
  <c r="E16"/>
  <c r="E15"/>
  <c r="E13"/>
  <c r="E12"/>
  <c r="E11"/>
  <c r="E10"/>
  <c r="E7"/>
  <c r="E8"/>
  <c r="E5"/>
  <c r="B43"/>
  <c r="B13"/>
  <c r="E47" l="1"/>
  <c r="E51" s="1"/>
</calcChain>
</file>

<file path=xl/sharedStrings.xml><?xml version="1.0" encoding="utf-8"?>
<sst xmlns="http://schemas.openxmlformats.org/spreadsheetml/2006/main" count="87" uniqueCount="54">
  <si>
    <t>Description</t>
  </si>
  <si>
    <t>Quantity</t>
  </si>
  <si>
    <t>Units</t>
  </si>
  <si>
    <t>Cost/Unit</t>
  </si>
  <si>
    <t>Cost</t>
  </si>
  <si>
    <t>Road</t>
  </si>
  <si>
    <t>3" Asphalt</t>
  </si>
  <si>
    <t>12" Road Base</t>
  </si>
  <si>
    <t>SF</t>
  </si>
  <si>
    <t>CY</t>
  </si>
  <si>
    <t>Cut</t>
  </si>
  <si>
    <t>Driveway Replacement</t>
  </si>
  <si>
    <t>Gravel</t>
  </si>
  <si>
    <t>Concrete</t>
  </si>
  <si>
    <t>Asphalt</t>
  </si>
  <si>
    <t>Saw Cut Asphalt/Concrete</t>
  </si>
  <si>
    <t>LF</t>
  </si>
  <si>
    <t>Signs</t>
  </si>
  <si>
    <t>Stop Sign</t>
  </si>
  <si>
    <t>Speed Limit</t>
  </si>
  <si>
    <t>Two Direction Arrow</t>
  </si>
  <si>
    <t>Pavement Ends</t>
  </si>
  <si>
    <t>EA</t>
  </si>
  <si>
    <t>Fence Relocation and Replacement</t>
  </si>
  <si>
    <t>Wire Fence</t>
  </si>
  <si>
    <t>Concrete Fence</t>
  </si>
  <si>
    <t>Vinyl Fence</t>
  </si>
  <si>
    <t>Gate</t>
  </si>
  <si>
    <t>High Country Estates Gate</t>
  </si>
  <si>
    <t>Wood Fence</t>
  </si>
  <si>
    <t>Utilities</t>
  </si>
  <si>
    <t>Raise/Lower Sewer Manhole</t>
  </si>
  <si>
    <t>Raise/Lower water Valve Cover</t>
  </si>
  <si>
    <t>Relocate Water Meter</t>
  </si>
  <si>
    <t>Relocate Power/Telephone</t>
  </si>
  <si>
    <t>Fire Hydrant Relocation</t>
  </si>
  <si>
    <t>5' Storm Drain Manhole</t>
  </si>
  <si>
    <t>2X4 Catch Basin</t>
  </si>
  <si>
    <t>Miscellaneous Relocation/Replacement</t>
  </si>
  <si>
    <t>Community Mail Boxes</t>
  </si>
  <si>
    <t>Rail Road Tie</t>
  </si>
  <si>
    <t>Metal Post</t>
  </si>
  <si>
    <t>Wood Post</t>
  </si>
  <si>
    <t>Street Light</t>
  </si>
  <si>
    <t>Boulder Line</t>
  </si>
  <si>
    <t>Water Vault Manhole and Vent Pipe</t>
  </si>
  <si>
    <t>Rock Wall (3' High)</t>
  </si>
  <si>
    <t>Tree Removal</t>
  </si>
  <si>
    <t>Total</t>
  </si>
  <si>
    <t>18" RCP CL III</t>
  </si>
  <si>
    <t>Contingency</t>
  </si>
  <si>
    <t>7530 West Road Cost Estimate</t>
  </si>
  <si>
    <t>Removal of Cut/Import Engineered Fill</t>
  </si>
  <si>
    <t>2X4 Catch Basin Combo Box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</si>
</sst>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9" fontId="0" fillId="0" borderId="1" xfId="2" applyFont="1" applyBorder="1"/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1"/>
  <sheetViews>
    <sheetView tabSelected="1" zoomScale="115" zoomScaleNormal="115" workbookViewId="0">
      <selection activeCell="A41" sqref="A41"/>
    </sheetView>
  </sheetViews>
  <sheetFormatPr defaultRowHeight="15"/>
  <cols>
    <col min="1" max="1" width="47.140625" bestFit="1" customWidth="1"/>
    <col min="5" max="5" width="12.5703125" bestFit="1" customWidth="1"/>
  </cols>
  <sheetData>
    <row r="1" spans="1:5">
      <c r="A1" s="11" t="s">
        <v>51</v>
      </c>
      <c r="B1" s="11"/>
      <c r="C1" s="11"/>
      <c r="D1" s="11"/>
      <c r="E1" s="11"/>
    </row>
    <row r="2" spans="1:5">
      <c r="A2" s="12"/>
      <c r="B2" s="12"/>
      <c r="C2" s="12"/>
      <c r="D2" s="12"/>
      <c r="E2" s="12"/>
    </row>
    <row r="3" spans="1: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>
      <c r="A4" s="11" t="s">
        <v>5</v>
      </c>
      <c r="B4" s="11"/>
      <c r="C4" s="11"/>
      <c r="D4" s="11"/>
      <c r="E4" s="11"/>
    </row>
    <row r="5" spans="1:5">
      <c r="A5" s="2" t="s">
        <v>6</v>
      </c>
      <c r="B5" s="3">
        <v>86738</v>
      </c>
      <c r="C5" s="4" t="s">
        <v>8</v>
      </c>
      <c r="D5" s="5">
        <v>2</v>
      </c>
      <c r="E5" s="6">
        <f>B5*D5</f>
        <v>173476</v>
      </c>
    </row>
    <row r="6" spans="1:5">
      <c r="A6" s="2" t="s">
        <v>7</v>
      </c>
      <c r="B6" s="3">
        <f>B5</f>
        <v>86738</v>
      </c>
      <c r="C6" s="4" t="s">
        <v>8</v>
      </c>
      <c r="D6" s="5">
        <v>0.8</v>
      </c>
      <c r="E6" s="6">
        <f t="shared" ref="E6:E8" si="0">B6*D6</f>
        <v>69390.400000000009</v>
      </c>
    </row>
    <row r="7" spans="1:5">
      <c r="A7" s="2" t="s">
        <v>52</v>
      </c>
      <c r="B7" s="3">
        <v>600</v>
      </c>
      <c r="C7" s="4" t="s">
        <v>9</v>
      </c>
      <c r="D7" s="5">
        <v>20</v>
      </c>
      <c r="E7" s="6">
        <f t="shared" si="0"/>
        <v>12000</v>
      </c>
    </row>
    <row r="8" spans="1:5">
      <c r="A8" s="2" t="s">
        <v>10</v>
      </c>
      <c r="B8" s="3">
        <v>834</v>
      </c>
      <c r="C8" s="4" t="s">
        <v>9</v>
      </c>
      <c r="D8" s="5">
        <v>2.5</v>
      </c>
      <c r="E8" s="6">
        <f t="shared" si="0"/>
        <v>2085</v>
      </c>
    </row>
    <row r="9" spans="1:5">
      <c r="A9" s="11" t="s">
        <v>11</v>
      </c>
      <c r="B9" s="11"/>
      <c r="C9" s="11"/>
      <c r="D9" s="11"/>
      <c r="E9" s="11"/>
    </row>
    <row r="10" spans="1:5">
      <c r="A10" s="2" t="s">
        <v>12</v>
      </c>
      <c r="B10" s="3">
        <v>7027</v>
      </c>
      <c r="C10" s="4" t="s">
        <v>8</v>
      </c>
      <c r="D10" s="5">
        <v>0.5</v>
      </c>
      <c r="E10" s="6">
        <f>B10*D10</f>
        <v>3513.5</v>
      </c>
    </row>
    <row r="11" spans="1:5">
      <c r="A11" s="2" t="s">
        <v>13</v>
      </c>
      <c r="B11" s="3">
        <v>3485</v>
      </c>
      <c r="C11" s="4" t="s">
        <v>8</v>
      </c>
      <c r="D11" s="5">
        <v>3.5</v>
      </c>
      <c r="E11" s="6">
        <f t="shared" ref="E11:E13" si="1">B11*D11</f>
        <v>12197.5</v>
      </c>
    </row>
    <row r="12" spans="1:5">
      <c r="A12" s="2" t="s">
        <v>14</v>
      </c>
      <c r="B12" s="3">
        <v>2878</v>
      </c>
      <c r="C12" s="4" t="s">
        <v>8</v>
      </c>
      <c r="D12" s="5">
        <v>1.9</v>
      </c>
      <c r="E12" s="6">
        <f t="shared" si="1"/>
        <v>5468.2</v>
      </c>
    </row>
    <row r="13" spans="1:5">
      <c r="A13" s="2" t="s">
        <v>15</v>
      </c>
      <c r="B13" s="3">
        <f>77+148</f>
        <v>225</v>
      </c>
      <c r="C13" s="4" t="s">
        <v>16</v>
      </c>
      <c r="D13" s="6">
        <v>15</v>
      </c>
      <c r="E13" s="6">
        <f t="shared" si="1"/>
        <v>3375</v>
      </c>
    </row>
    <row r="14" spans="1:5">
      <c r="A14" s="11" t="s">
        <v>17</v>
      </c>
      <c r="B14" s="11"/>
      <c r="C14" s="11"/>
      <c r="D14" s="11"/>
      <c r="E14" s="11"/>
    </row>
    <row r="15" spans="1:5">
      <c r="A15" s="2" t="s">
        <v>18</v>
      </c>
      <c r="B15" s="3">
        <v>1</v>
      </c>
      <c r="C15" s="4" t="s">
        <v>22</v>
      </c>
      <c r="D15" s="6">
        <v>500</v>
      </c>
      <c r="E15" s="6">
        <f>B15*D15</f>
        <v>500</v>
      </c>
    </row>
    <row r="16" spans="1:5">
      <c r="A16" s="2" t="s">
        <v>19</v>
      </c>
      <c r="B16" s="3">
        <v>2</v>
      </c>
      <c r="C16" s="4" t="s">
        <v>22</v>
      </c>
      <c r="D16" s="6">
        <v>500</v>
      </c>
      <c r="E16" s="6">
        <f t="shared" ref="E16:E18" si="2">B16*D16</f>
        <v>1000</v>
      </c>
    </row>
    <row r="17" spans="1:5">
      <c r="A17" s="2" t="s">
        <v>20</v>
      </c>
      <c r="B17" s="3">
        <v>1</v>
      </c>
      <c r="C17" s="4" t="s">
        <v>22</v>
      </c>
      <c r="D17" s="6">
        <v>500</v>
      </c>
      <c r="E17" s="6">
        <f t="shared" si="2"/>
        <v>500</v>
      </c>
    </row>
    <row r="18" spans="1:5">
      <c r="A18" s="2" t="s">
        <v>21</v>
      </c>
      <c r="B18" s="3">
        <v>1</v>
      </c>
      <c r="C18" s="4" t="s">
        <v>22</v>
      </c>
      <c r="D18" s="6">
        <v>500</v>
      </c>
      <c r="E18" s="6">
        <f t="shared" si="2"/>
        <v>500</v>
      </c>
    </row>
    <row r="19" spans="1:5">
      <c r="A19" s="11" t="s">
        <v>23</v>
      </c>
      <c r="B19" s="11"/>
      <c r="C19" s="11"/>
      <c r="D19" s="11"/>
      <c r="E19" s="11"/>
    </row>
    <row r="20" spans="1:5">
      <c r="A20" s="2" t="s">
        <v>24</v>
      </c>
      <c r="B20" s="3">
        <v>1200</v>
      </c>
      <c r="C20" s="4" t="s">
        <v>16</v>
      </c>
      <c r="D20" s="6">
        <v>15</v>
      </c>
      <c r="E20" s="6">
        <f>B20*D20</f>
        <v>18000</v>
      </c>
    </row>
    <row r="21" spans="1:5">
      <c r="A21" s="2" t="s">
        <v>25</v>
      </c>
      <c r="B21" s="3">
        <f>370+20</f>
        <v>390</v>
      </c>
      <c r="C21" s="4" t="s">
        <v>16</v>
      </c>
      <c r="D21" s="6">
        <v>75</v>
      </c>
      <c r="E21" s="6">
        <f t="shared" ref="E21:E25" si="3">B21*D21</f>
        <v>29250</v>
      </c>
    </row>
    <row r="22" spans="1:5">
      <c r="A22" s="2" t="s">
        <v>26</v>
      </c>
      <c r="B22" s="3">
        <v>4</v>
      </c>
      <c r="C22" s="4" t="s">
        <v>16</v>
      </c>
      <c r="D22" s="6">
        <v>45</v>
      </c>
      <c r="E22" s="6">
        <f t="shared" si="3"/>
        <v>180</v>
      </c>
    </row>
    <row r="23" spans="1:5">
      <c r="A23" s="2" t="s">
        <v>29</v>
      </c>
      <c r="B23" s="3">
        <v>160</v>
      </c>
      <c r="C23" s="4" t="s">
        <v>16</v>
      </c>
      <c r="D23" s="6">
        <v>35</v>
      </c>
      <c r="E23" s="6">
        <f t="shared" si="3"/>
        <v>5600</v>
      </c>
    </row>
    <row r="24" spans="1:5">
      <c r="A24" s="2" t="s">
        <v>27</v>
      </c>
      <c r="B24" s="3">
        <v>6</v>
      </c>
      <c r="C24" s="4" t="s">
        <v>22</v>
      </c>
      <c r="D24" s="6">
        <v>1000</v>
      </c>
      <c r="E24" s="6">
        <f>B24*D24</f>
        <v>6000</v>
      </c>
    </row>
    <row r="25" spans="1:5" hidden="1">
      <c r="A25" s="2" t="s">
        <v>28</v>
      </c>
      <c r="B25" s="3"/>
      <c r="C25" s="4" t="s">
        <v>22</v>
      </c>
      <c r="D25" s="6">
        <v>5000</v>
      </c>
      <c r="E25" s="6">
        <f t="shared" si="3"/>
        <v>0</v>
      </c>
    </row>
    <row r="26" spans="1:5">
      <c r="A26" s="11" t="s">
        <v>30</v>
      </c>
      <c r="B26" s="11"/>
      <c r="C26" s="11"/>
      <c r="D26" s="11"/>
      <c r="E26" s="11"/>
    </row>
    <row r="27" spans="1:5">
      <c r="A27" s="2" t="s">
        <v>31</v>
      </c>
      <c r="B27" s="3">
        <v>9</v>
      </c>
      <c r="C27" s="4" t="s">
        <v>22</v>
      </c>
      <c r="D27" s="6">
        <v>300</v>
      </c>
      <c r="E27" s="6">
        <f>B27*D27</f>
        <v>2700</v>
      </c>
    </row>
    <row r="28" spans="1:5">
      <c r="A28" s="2" t="s">
        <v>32</v>
      </c>
      <c r="B28" s="3">
        <v>1</v>
      </c>
      <c r="C28" s="4" t="s">
        <v>22</v>
      </c>
      <c r="D28" s="6">
        <v>100</v>
      </c>
      <c r="E28" s="6">
        <f t="shared" ref="E28:E35" si="4">B28*D28</f>
        <v>100</v>
      </c>
    </row>
    <row r="29" spans="1:5">
      <c r="A29" s="2" t="s">
        <v>33</v>
      </c>
      <c r="B29" s="3">
        <v>5</v>
      </c>
      <c r="C29" s="4" t="s">
        <v>22</v>
      </c>
      <c r="D29" s="6">
        <v>400</v>
      </c>
      <c r="E29" s="6">
        <f t="shared" si="4"/>
        <v>2000</v>
      </c>
    </row>
    <row r="30" spans="1:5">
      <c r="A30" s="2" t="s">
        <v>34</v>
      </c>
      <c r="B30" s="3">
        <v>13</v>
      </c>
      <c r="C30" s="4" t="s">
        <v>22</v>
      </c>
      <c r="D30" s="6">
        <v>500</v>
      </c>
      <c r="E30" s="6">
        <f t="shared" si="4"/>
        <v>6500</v>
      </c>
    </row>
    <row r="31" spans="1:5">
      <c r="A31" s="2" t="s">
        <v>35</v>
      </c>
      <c r="B31" s="3">
        <v>1</v>
      </c>
      <c r="C31" s="4" t="s">
        <v>22</v>
      </c>
      <c r="D31" s="6">
        <v>2500</v>
      </c>
      <c r="E31" s="6">
        <f>B31*D31</f>
        <v>2500</v>
      </c>
    </row>
    <row r="32" spans="1:5">
      <c r="A32" s="2" t="s">
        <v>36</v>
      </c>
      <c r="B32" s="3">
        <v>5</v>
      </c>
      <c r="C32" s="4" t="s">
        <v>22</v>
      </c>
      <c r="D32" s="6">
        <v>3700</v>
      </c>
      <c r="E32" s="6">
        <f t="shared" si="4"/>
        <v>18500</v>
      </c>
    </row>
    <row r="33" spans="1:5">
      <c r="A33" s="2" t="s">
        <v>49</v>
      </c>
      <c r="B33" s="3">
        <v>860</v>
      </c>
      <c r="C33" s="4" t="s">
        <v>16</v>
      </c>
      <c r="D33" s="6">
        <v>55</v>
      </c>
      <c r="E33" s="6">
        <f>B33*D33</f>
        <v>47300</v>
      </c>
    </row>
    <row r="34" spans="1:5">
      <c r="A34" s="2" t="s">
        <v>53</v>
      </c>
      <c r="B34" s="3">
        <v>1</v>
      </c>
      <c r="C34" s="10" t="s">
        <v>22</v>
      </c>
      <c r="D34" s="6">
        <v>2800</v>
      </c>
      <c r="E34" s="6">
        <f>B34*D34</f>
        <v>2800</v>
      </c>
    </row>
    <row r="35" spans="1:5">
      <c r="A35" s="2" t="s">
        <v>37</v>
      </c>
      <c r="B35" s="3">
        <v>1</v>
      </c>
      <c r="C35" s="4" t="s">
        <v>22</v>
      </c>
      <c r="D35" s="6">
        <v>1400</v>
      </c>
      <c r="E35" s="6">
        <f t="shared" si="4"/>
        <v>1400</v>
      </c>
    </row>
    <row r="36" spans="1:5">
      <c r="A36" s="11" t="s">
        <v>38</v>
      </c>
      <c r="B36" s="11"/>
      <c r="C36" s="11"/>
      <c r="D36" s="11"/>
      <c r="E36" s="11"/>
    </row>
    <row r="37" spans="1:5">
      <c r="A37" s="2" t="s">
        <v>39</v>
      </c>
      <c r="B37" s="3">
        <v>1</v>
      </c>
      <c r="C37" s="4" t="s">
        <v>22</v>
      </c>
      <c r="D37" s="6">
        <v>1000</v>
      </c>
      <c r="E37" s="6">
        <f>B37*D37</f>
        <v>1000</v>
      </c>
    </row>
    <row r="38" spans="1:5">
      <c r="A38" s="2" t="s">
        <v>40</v>
      </c>
      <c r="B38" s="3">
        <v>1</v>
      </c>
      <c r="C38" s="4" t="s">
        <v>22</v>
      </c>
      <c r="D38" s="6">
        <v>200</v>
      </c>
      <c r="E38" s="6">
        <f t="shared" ref="E38:E44" si="5">B38*D38</f>
        <v>200</v>
      </c>
    </row>
    <row r="39" spans="1:5">
      <c r="A39" s="2" t="s">
        <v>41</v>
      </c>
      <c r="B39" s="3">
        <v>1</v>
      </c>
      <c r="C39" s="4" t="s">
        <v>22</v>
      </c>
      <c r="D39" s="6">
        <v>200</v>
      </c>
      <c r="E39" s="6">
        <f t="shared" si="5"/>
        <v>200</v>
      </c>
    </row>
    <row r="40" spans="1:5">
      <c r="A40" s="2" t="s">
        <v>42</v>
      </c>
      <c r="B40" s="3">
        <v>8</v>
      </c>
      <c r="C40" s="4" t="s">
        <v>22</v>
      </c>
      <c r="D40" s="6">
        <v>200</v>
      </c>
      <c r="E40" s="6">
        <f t="shared" si="5"/>
        <v>1600</v>
      </c>
    </row>
    <row r="41" spans="1:5">
      <c r="A41" s="2" t="s">
        <v>43</v>
      </c>
      <c r="B41" s="3">
        <v>4</v>
      </c>
      <c r="C41" s="4" t="s">
        <v>22</v>
      </c>
      <c r="D41" s="6">
        <v>7000</v>
      </c>
      <c r="E41" s="6">
        <f>B41*D41</f>
        <v>28000</v>
      </c>
    </row>
    <row r="42" spans="1:5">
      <c r="A42" s="2" t="s">
        <v>44</v>
      </c>
      <c r="B42" s="3">
        <v>263</v>
      </c>
      <c r="C42" s="4" t="s">
        <v>16</v>
      </c>
      <c r="D42" s="6">
        <v>5</v>
      </c>
      <c r="E42" s="6">
        <f t="shared" si="5"/>
        <v>1315</v>
      </c>
    </row>
    <row r="43" spans="1:5">
      <c r="A43" s="2" t="s">
        <v>46</v>
      </c>
      <c r="B43" s="3">
        <f>7+10</f>
        <v>17</v>
      </c>
      <c r="C43" s="4" t="s">
        <v>16</v>
      </c>
      <c r="D43" s="6">
        <v>30</v>
      </c>
      <c r="E43" s="6">
        <f>B43*D43</f>
        <v>510</v>
      </c>
    </row>
    <row r="44" spans="1:5">
      <c r="A44" s="2" t="s">
        <v>45</v>
      </c>
      <c r="B44" s="3">
        <v>1</v>
      </c>
      <c r="C44" s="4" t="s">
        <v>22</v>
      </c>
      <c r="D44" s="6">
        <v>1500</v>
      </c>
      <c r="E44" s="6">
        <f t="shared" si="5"/>
        <v>1500</v>
      </c>
    </row>
    <row r="45" spans="1:5">
      <c r="A45" s="2" t="s">
        <v>47</v>
      </c>
      <c r="B45" s="3">
        <v>3</v>
      </c>
      <c r="C45" s="4" t="s">
        <v>22</v>
      </c>
      <c r="D45" s="6">
        <v>1000</v>
      </c>
      <c r="E45" s="6">
        <f>B45*D45</f>
        <v>3000</v>
      </c>
    </row>
    <row r="46" spans="1:5">
      <c r="A46" s="12"/>
      <c r="B46" s="12"/>
      <c r="C46" s="12"/>
      <c r="D46" s="12"/>
      <c r="E46" s="12"/>
    </row>
    <row r="47" spans="1:5">
      <c r="A47" s="13" t="s">
        <v>48</v>
      </c>
      <c r="B47" s="13"/>
      <c r="C47" s="13"/>
      <c r="D47" s="13"/>
      <c r="E47" s="7">
        <f>SUM(E5:E8)+SUM(E10:E13)+SUM(E15:E18)+SUM(E20:E25)+SUM(E27:E35)+SUM(E37:E45)</f>
        <v>464160.60000000003</v>
      </c>
    </row>
    <row r="48" spans="1:5">
      <c r="A48" s="12"/>
      <c r="B48" s="12"/>
      <c r="C48" s="12"/>
      <c r="D48" s="12"/>
      <c r="E48" s="12"/>
    </row>
    <row r="49" spans="1:5">
      <c r="A49" s="13" t="s">
        <v>50</v>
      </c>
      <c r="B49" s="13"/>
      <c r="C49" s="13"/>
      <c r="D49" s="13"/>
      <c r="E49" s="8">
        <v>0.2</v>
      </c>
    </row>
    <row r="50" spans="1:5">
      <c r="A50" s="12"/>
      <c r="B50" s="12"/>
      <c r="C50" s="12"/>
      <c r="D50" s="12"/>
      <c r="E50" s="12"/>
    </row>
    <row r="51" spans="1:5">
      <c r="A51" s="14" t="s">
        <v>48</v>
      </c>
      <c r="B51" s="14"/>
      <c r="C51" s="14"/>
      <c r="D51" s="14"/>
      <c r="E51" s="9">
        <f>E47*(1+E49)</f>
        <v>556992.72</v>
      </c>
    </row>
  </sheetData>
  <mergeCells count="14">
    <mergeCell ref="A50:E50"/>
    <mergeCell ref="A49:D49"/>
    <mergeCell ref="A51:D51"/>
    <mergeCell ref="A4:E4"/>
    <mergeCell ref="A9:E9"/>
    <mergeCell ref="A14:E14"/>
    <mergeCell ref="A19:E19"/>
    <mergeCell ref="A26:E26"/>
    <mergeCell ref="A36:E36"/>
    <mergeCell ref="A1:E1"/>
    <mergeCell ref="A2:E2"/>
    <mergeCell ref="A47:D47"/>
    <mergeCell ref="A48:E48"/>
    <mergeCell ref="A46:E46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cp:lastPrinted>2013-05-24T02:29:09Z</cp:lastPrinted>
  <dcterms:created xsi:type="dcterms:W3CDTF">2013-05-24T01:29:45Z</dcterms:created>
  <dcterms:modified xsi:type="dcterms:W3CDTF">2013-10-30T16:30:03Z</dcterms:modified>
</cp:coreProperties>
</file>